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wilsonhumbertovelandia/Pictures/TESIS UAN YANI/ANEXOS/"/>
    </mc:Choice>
  </mc:AlternateContent>
  <xr:revisionPtr revIDLastSave="0" documentId="8_{C602E8D7-BD0E-6946-80B1-E1988B953220}" xr6:coauthVersionLast="36" xr6:coauthVersionMax="36" xr10:uidLastSave="{00000000-0000-0000-0000-000000000000}"/>
  <bookViews>
    <workbookView xWindow="0" yWindow="0" windowWidth="27320" windowHeight="15360" activeTab="2" xr2:uid="{00000000-000D-0000-FFFF-FFFF00000000}"/>
  </bookViews>
  <sheets>
    <sheet name="TABULACION" sheetId="1" r:id="rId1"/>
    <sheet name="GRAFICAS" sheetId="2" r:id="rId2"/>
    <sheet name="ANA. CRUZADO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9" i="3" l="1"/>
  <c r="K189" i="3"/>
  <c r="J189" i="3"/>
  <c r="I189" i="3"/>
  <c r="H189" i="3"/>
  <c r="G189" i="3"/>
  <c r="F189" i="3"/>
  <c r="E189" i="3"/>
  <c r="D189" i="3"/>
  <c r="C189" i="3"/>
  <c r="L168" i="3"/>
  <c r="K168" i="3"/>
  <c r="J168" i="3"/>
  <c r="I168" i="3"/>
  <c r="H168" i="3"/>
  <c r="G168" i="3"/>
  <c r="F168" i="3"/>
  <c r="E168" i="3"/>
  <c r="D168" i="3"/>
  <c r="C168" i="3"/>
  <c r="K126" i="3"/>
  <c r="J126" i="3"/>
  <c r="I126" i="3"/>
  <c r="H126" i="3"/>
  <c r="F126" i="3"/>
  <c r="E126" i="3"/>
  <c r="D126" i="3"/>
  <c r="C126" i="3"/>
  <c r="G210" i="3"/>
  <c r="F210" i="3"/>
  <c r="E210" i="3"/>
  <c r="D210" i="3"/>
  <c r="C210" i="3"/>
  <c r="F105" i="3"/>
  <c r="E105" i="3"/>
  <c r="D105" i="3"/>
  <c r="C105" i="3"/>
  <c r="K84" i="3"/>
  <c r="J84" i="3"/>
  <c r="I84" i="3"/>
  <c r="H84" i="3"/>
  <c r="F84" i="3"/>
  <c r="D84" i="3"/>
  <c r="C84" i="3"/>
  <c r="Q147" i="3"/>
  <c r="P147" i="3"/>
  <c r="K147" i="3"/>
  <c r="J147" i="3"/>
  <c r="L147" i="3"/>
  <c r="N147" i="3"/>
  <c r="M147" i="3"/>
  <c r="I147" i="3"/>
  <c r="H147" i="3"/>
  <c r="G147" i="3"/>
  <c r="F147" i="3"/>
  <c r="E147" i="3"/>
  <c r="D147" i="3"/>
  <c r="C147" i="3"/>
  <c r="O147" i="3"/>
  <c r="L63" i="3"/>
  <c r="K63" i="3"/>
  <c r="J63" i="3"/>
  <c r="I63" i="3"/>
  <c r="H63" i="3"/>
  <c r="G63" i="3"/>
  <c r="F63" i="3"/>
  <c r="E63" i="3"/>
  <c r="D63" i="3"/>
  <c r="C63" i="3"/>
  <c r="L126" i="3"/>
  <c r="G126" i="3"/>
  <c r="G105" i="3"/>
  <c r="L84" i="3"/>
  <c r="G84" i="3"/>
  <c r="E84" i="3"/>
  <c r="K42" i="3"/>
  <c r="I42" i="3"/>
  <c r="H42" i="3"/>
  <c r="F42" i="3"/>
  <c r="E42" i="3"/>
  <c r="D42" i="3"/>
  <c r="C42" i="3"/>
  <c r="L42" i="3"/>
  <c r="J42" i="3"/>
  <c r="G42" i="3"/>
  <c r="K21" i="3"/>
  <c r="J21" i="3"/>
  <c r="I21" i="3"/>
  <c r="L21" i="3"/>
  <c r="H21" i="3"/>
  <c r="D21" i="3"/>
  <c r="C21" i="3"/>
  <c r="G21" i="3"/>
  <c r="F21" i="3"/>
  <c r="E21" i="3"/>
  <c r="I21" i="1"/>
  <c r="G13" i="1" l="1"/>
  <c r="K17" i="1"/>
  <c r="I17" i="1"/>
  <c r="G17" i="1"/>
  <c r="E17" i="1"/>
  <c r="W13" i="1"/>
  <c r="I13" i="1"/>
  <c r="E13" i="1"/>
  <c r="K15" i="1" l="1"/>
  <c r="I15" i="1"/>
  <c r="G15" i="1"/>
  <c r="E15" i="1"/>
  <c r="AA13" i="1"/>
  <c r="Y13" i="1"/>
  <c r="U13" i="1"/>
  <c r="S13" i="1"/>
  <c r="Q13" i="1"/>
  <c r="O13" i="1"/>
  <c r="M13" i="1"/>
  <c r="K13" i="1"/>
  <c r="G11" i="1"/>
  <c r="E11" i="1"/>
  <c r="M9" i="1"/>
  <c r="K9" i="1"/>
  <c r="I9" i="1"/>
  <c r="G9" i="1"/>
  <c r="M7" i="1"/>
  <c r="K7" i="1"/>
  <c r="I7" i="1"/>
  <c r="G7" i="1"/>
  <c r="E9" i="1"/>
  <c r="E7" i="1"/>
  <c r="K5" i="1" l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M21" i="1"/>
  <c r="K21" i="1"/>
  <c r="G21" i="1"/>
  <c r="E21" i="1"/>
  <c r="I5" i="1"/>
  <c r="G5" i="1"/>
  <c r="E5" i="1"/>
</calcChain>
</file>

<file path=xl/sharedStrings.xml><?xml version="1.0" encoding="utf-8"?>
<sst xmlns="http://schemas.openxmlformats.org/spreadsheetml/2006/main" count="732" uniqueCount="102">
  <si>
    <t>NUMERO</t>
  </si>
  <si>
    <t>PREGUNTA</t>
  </si>
  <si>
    <t>MENOS DE 3 AÑOS</t>
  </si>
  <si>
    <t>%</t>
  </si>
  <si>
    <t>DE 4 A 6 AÑOS</t>
  </si>
  <si>
    <t>DE 7 A 10 AÑOS</t>
  </si>
  <si>
    <t>MAS DE 10 AÑOS</t>
  </si>
  <si>
    <t xml:space="preserve">Nivel de estudios de quien responde </t>
  </si>
  <si>
    <t xml:space="preserve">Tiempo de trabajo en la empresa en años </t>
  </si>
  <si>
    <t>PRIMARIA</t>
  </si>
  <si>
    <t>BACHILLER</t>
  </si>
  <si>
    <t>TECNICO</t>
  </si>
  <si>
    <t>PROFESIONAL</t>
  </si>
  <si>
    <t>POSGRADO</t>
  </si>
  <si>
    <t>Edad de la persona que responde</t>
  </si>
  <si>
    <t>MENOR DE 22 AÑOS</t>
  </si>
  <si>
    <t>DE 23 A 30 AÑOS</t>
  </si>
  <si>
    <t>DE 31 A 40 AÑOS</t>
  </si>
  <si>
    <t>DE 41 A 50 AÑOS</t>
  </si>
  <si>
    <t>MAS DE 50 AÑOS</t>
  </si>
  <si>
    <t>Género de la persona que responde</t>
  </si>
  <si>
    <t>FEMENINO</t>
  </si>
  <si>
    <t>MASCULINO</t>
  </si>
  <si>
    <t>Tipo de organización</t>
  </si>
  <si>
    <t>SOCIEDAD COLECTIVA</t>
  </si>
  <si>
    <t>SOCIEDAD ANONIMA</t>
  </si>
  <si>
    <t>EMPRESA UNIPESONAL</t>
  </si>
  <si>
    <t>SOCIEDAD COMANDITA SIMPE</t>
  </si>
  <si>
    <t>SOCIEDAD CONOMIA MIXTA</t>
  </si>
  <si>
    <t>SOCIEDAD DE HECHO</t>
  </si>
  <si>
    <t>COMANDITA POR ACCIONES</t>
  </si>
  <si>
    <t>SUCURSAL SOCIEDAD EXTRANJERA</t>
  </si>
  <si>
    <t>PERSONAL NATURAL</t>
  </si>
  <si>
    <t>SOCIEDAD LTDA</t>
  </si>
  <si>
    <t>EMPRESA INDUSTRIAL Y COMERCIAL DEL ESTADO</t>
  </si>
  <si>
    <t>SOCIEDAD DE ACCIONES SIMPLIFICADAS</t>
  </si>
  <si>
    <t>Periodo de fundación de la empresa en años</t>
  </si>
  <si>
    <t>7 A 10 AÑOS</t>
  </si>
  <si>
    <t>11 AÑOS O MAS</t>
  </si>
  <si>
    <t>Número de empleados actualmente</t>
  </si>
  <si>
    <t>10 A 20</t>
  </si>
  <si>
    <t>21 A 30 AÑOS</t>
  </si>
  <si>
    <t>31 A 40 AÑOS</t>
  </si>
  <si>
    <t>41 O MAS AÑOS</t>
  </si>
  <si>
    <t xml:space="preserve"> ¿La productividad de la mano de obra en la empresa en el último año ha sido?</t>
  </si>
  <si>
    <t>MUY BAJO</t>
  </si>
  <si>
    <t>BAJO</t>
  </si>
  <si>
    <t>MODERADO</t>
  </si>
  <si>
    <t xml:space="preserve">ALTO </t>
  </si>
  <si>
    <t>MUY ALTO</t>
  </si>
  <si>
    <t xml:space="preserve"> ¿La productividad del equipo en el último año ha sido?</t>
  </si>
  <si>
    <t>¿Existen apoyos del gobierno en la empresa para la implementación de nuevas tecnologías?</t>
  </si>
  <si>
    <t xml:space="preserve"> ¿Existe cooperación de apoyo tecnológico entre las compañías de la región?</t>
  </si>
  <si>
    <t>¿El mercado es una presión para el cambio tecnológico?</t>
  </si>
  <si>
    <t>¿A su criterio el nivel de exigencia del mercado es?</t>
  </si>
  <si>
    <t>¿Se toma en cuenta al personal para concertar los cambios de los procesos?</t>
  </si>
  <si>
    <t>¿El personal acepta fácilmente los cambios de los procesos requeridos?</t>
  </si>
  <si>
    <t xml:space="preserve">¿Se revisa las necesidades de cambios de hábitos en la organización? </t>
  </si>
  <si>
    <t>¿La empresa identifica correctamente las necesidades de formación o competencias requeridas para desempeñar cada cargo?</t>
  </si>
  <si>
    <t>¿La empresa suministra los procesos de capacitación adecuados para los cambios en los procesos?</t>
  </si>
  <si>
    <t>¿La empresa suministra los procesos de entrenamiento adecuados para cada tarea?</t>
  </si>
  <si>
    <t>¿Son claros los procesos para la adquisición de nueva maquinaria y equipo (Prestamos, ayudas del gobierno, Leasing financiero)?</t>
  </si>
  <si>
    <t>¿Hay solidez económica en la empresa para la adquisición de nuevos equipos?</t>
  </si>
  <si>
    <t>¿El conocimiento y manejo de la tecnología por parte de los operarios es factor de decisión en la incorporación de nuevos equipos?</t>
  </si>
  <si>
    <t>¿Han considerado invertir en nueva tecnología y equipos de última generación?</t>
  </si>
  <si>
    <t>¿Considera que las empresas que usan maquinaria y equipo de última tecnología han incrementado la productividad?</t>
  </si>
  <si>
    <t>¿Conoce la disposición final del mineral que adquieren sus clientes?</t>
  </si>
  <si>
    <t xml:space="preserve"> ¿Mantiene comunicación constante con sus clientes y proveedores?</t>
  </si>
  <si>
    <t xml:space="preserve"> </t>
  </si>
  <si>
    <t>CANT.</t>
  </si>
  <si>
    <t>NOMB. DE TRABAJADORES</t>
  </si>
  <si>
    <t>Porcentaje</t>
  </si>
  <si>
    <t>muy bajo</t>
  </si>
  <si>
    <t>bajo</t>
  </si>
  <si>
    <t>moderado</t>
  </si>
  <si>
    <t>alto</t>
  </si>
  <si>
    <t>muy alto</t>
  </si>
  <si>
    <t>Diego Hernando</t>
  </si>
  <si>
    <t>X</t>
  </si>
  <si>
    <t>Ulises Soledad</t>
  </si>
  <si>
    <t>Jose Arturo</t>
  </si>
  <si>
    <t>Luis Arturo</t>
  </si>
  <si>
    <t>Walter Aguilar</t>
  </si>
  <si>
    <t>Victor Manuel</t>
  </si>
  <si>
    <t>Alexander Valentin</t>
  </si>
  <si>
    <t xml:space="preserve">Gabriel Gonzales </t>
  </si>
  <si>
    <t>Lorena Alexandra</t>
  </si>
  <si>
    <t>Carlos Malpica</t>
  </si>
  <si>
    <t xml:space="preserve">Diego Pinzon </t>
  </si>
  <si>
    <t>Rafael Fuentes</t>
  </si>
  <si>
    <t>Miguel Estupiñan</t>
  </si>
  <si>
    <t>Carlos Andres</t>
  </si>
  <si>
    <t>Oscar Torres</t>
  </si>
  <si>
    <t>Jose Riaño</t>
  </si>
  <si>
    <t>8 Y 9</t>
  </si>
  <si>
    <t>10 Y 11</t>
  </si>
  <si>
    <t>12 Y 13</t>
  </si>
  <si>
    <t>14 Y 15</t>
  </si>
  <si>
    <t>21, 22 Y 23</t>
  </si>
  <si>
    <t>24 y 26</t>
  </si>
  <si>
    <t>18 y 19</t>
  </si>
  <si>
    <t>20 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</si>
</sst>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0" fillId="0" borderId="0" xfId="0" applyNumberFormat="1"/>
    <xf numFmtId="10" fontId="5" fillId="0" borderId="12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10" fontId="5" fillId="0" borderId="10" xfId="1" applyNumberFormat="1" applyFont="1" applyBorder="1" applyAlignment="1">
      <alignment horizontal="center" vertical="center"/>
    </xf>
    <xf numFmtId="10" fontId="5" fillId="0" borderId="11" xfId="1" applyNumberFormat="1" applyFont="1" applyBorder="1" applyAlignment="1">
      <alignment horizontal="center" vertical="center"/>
    </xf>
    <xf numFmtId="0" fontId="0" fillId="0" borderId="2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1.</a:t>
            </a:r>
            <a:r>
              <a:rPr lang="es-ES_tradnl" b="1" baseline="0"/>
              <a:t> </a:t>
            </a:r>
            <a:r>
              <a:rPr lang="es-CO" sz="1400" b="1" i="0" u="none" strike="noStrike" baseline="0">
                <a:effectLst/>
              </a:rPr>
              <a:t>Tiempo de trabajo en la empresa en años 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(TABULACION!$D$4,TABULACION!$F$4,TABULACION!$H$4,TABULACION!$J$4)</c:f>
              <c:strCache>
                <c:ptCount val="4"/>
                <c:pt idx="0">
                  <c:v>MENOS DE 3 AÑOS</c:v>
                </c:pt>
                <c:pt idx="1">
                  <c:v>DE 4 A 6 AÑOS</c:v>
                </c:pt>
                <c:pt idx="2">
                  <c:v>DE 7 A 10 AÑOS</c:v>
                </c:pt>
                <c:pt idx="3">
                  <c:v>MAS DE 10 AÑOS</c:v>
                </c:pt>
              </c:strCache>
            </c:strRef>
          </c:cat>
          <c:val>
            <c:numRef>
              <c:f>(TABULACION!$D$5,TABULACION!$F$5,TABULACION!$H$5,TABULACION!$J$5)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C-8F44-A523-A53A27B0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229375"/>
        <c:axId val="94743919"/>
      </c:barChart>
      <c:catAx>
        <c:axId val="5922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743919"/>
        <c:crosses val="autoZero"/>
        <c:auto val="1"/>
        <c:lblAlgn val="ctr"/>
        <c:lblOffset val="100"/>
        <c:noMultiLvlLbl val="0"/>
      </c:catAx>
      <c:valAx>
        <c:axId val="9474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22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2.</a:t>
            </a:r>
            <a:r>
              <a:rPr lang="es-ES_tradnl" b="1" baseline="0"/>
              <a:t> </a:t>
            </a:r>
            <a:r>
              <a:rPr lang="es-CO" sz="1400" b="1" i="0" u="none" strike="noStrike" baseline="0">
                <a:effectLst/>
              </a:rPr>
              <a:t>Nivel de estudios de quien responde 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layout>
        <c:manualLayout>
          <c:xMode val="edge"/>
          <c:yMode val="edge"/>
          <c:x val="0.1846804461942257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(TABULACION!$D$6,TABULACION!$F$6,TABULACION!$H$6,TABULACION!$J$6,TABULACION!$L$6)</c:f>
              <c:strCache>
                <c:ptCount val="5"/>
                <c:pt idx="0">
                  <c:v>PRIMARIA</c:v>
                </c:pt>
                <c:pt idx="1">
                  <c:v>BACHILLER</c:v>
                </c:pt>
                <c:pt idx="2">
                  <c:v>TECNICO</c:v>
                </c:pt>
                <c:pt idx="3">
                  <c:v>PROFESIONAL</c:v>
                </c:pt>
                <c:pt idx="4">
                  <c:v>POSGRADO</c:v>
                </c:pt>
              </c:strCache>
            </c:strRef>
          </c:cat>
          <c:val>
            <c:numRef>
              <c:f>(TABULACION!$D$7,TABULACION!$F$7,TABULACION!$H$7,TABULACION!$J$7,TABULACION!$L$7)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6-E14E-9F78-D38708CE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576655"/>
        <c:axId val="65940703"/>
      </c:barChart>
      <c:catAx>
        <c:axId val="605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940703"/>
        <c:crosses val="autoZero"/>
        <c:auto val="1"/>
        <c:lblAlgn val="ctr"/>
        <c:lblOffset val="100"/>
        <c:noMultiLvlLbl val="0"/>
      </c:catAx>
      <c:valAx>
        <c:axId val="6594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57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3. </a:t>
            </a:r>
            <a:r>
              <a:rPr lang="es-CO" sz="1400" b="1" i="0" u="none" strike="noStrike" baseline="0">
                <a:effectLst/>
              </a:rPr>
              <a:t>Edad de la persona que responde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(TABULACION!$D$8,TABULACION!$F$8,TABULACION!$H$8,TABULACION!$J$8,TABULACION!$L$8)</c:f>
              <c:strCache>
                <c:ptCount val="5"/>
                <c:pt idx="0">
                  <c:v>MENOR DE 22 AÑOS</c:v>
                </c:pt>
                <c:pt idx="1">
                  <c:v>DE 23 A 30 AÑOS</c:v>
                </c:pt>
                <c:pt idx="2">
                  <c:v>DE 31 A 40 AÑOS</c:v>
                </c:pt>
                <c:pt idx="3">
                  <c:v>DE 41 A 50 AÑOS</c:v>
                </c:pt>
                <c:pt idx="4">
                  <c:v>MAS DE 50 AÑOS</c:v>
                </c:pt>
              </c:strCache>
            </c:strRef>
          </c:cat>
          <c:val>
            <c:numRef>
              <c:f>(TABULACION!$D$9,TABULACION!$F$9,TABULACION!$H$9,TABULACION!$J$9,TABULACION!$L$9)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B-794D-B078-8D4938CAD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05935"/>
        <c:axId val="95865487"/>
      </c:barChart>
      <c:catAx>
        <c:axId val="6210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865487"/>
        <c:crosses val="autoZero"/>
        <c:auto val="1"/>
        <c:lblAlgn val="ctr"/>
        <c:lblOffset val="100"/>
        <c:noMultiLvlLbl val="0"/>
      </c:catAx>
      <c:valAx>
        <c:axId val="9586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10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4.</a:t>
            </a:r>
            <a:r>
              <a:rPr lang="es-ES_tradnl" b="1" baseline="0"/>
              <a:t> </a:t>
            </a:r>
            <a:r>
              <a:rPr lang="es-CO" sz="1400" b="1" i="0" u="none" strike="noStrike" baseline="0">
                <a:effectLst/>
              </a:rPr>
              <a:t>Género de la persona que responde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(TABULACION!$D$10,TABULACION!$F$10)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(TABULACION!$D$11,TABULACION!$F$11)</c:f>
              <c:numCache>
                <c:formatCode>General</c:formatCode>
                <c:ptCount val="2"/>
                <c:pt idx="0">
                  <c:v>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5-B245-86DD-9EC05204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82895"/>
        <c:axId val="95284495"/>
      </c:barChart>
      <c:catAx>
        <c:axId val="9498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284495"/>
        <c:crosses val="autoZero"/>
        <c:auto val="1"/>
        <c:lblAlgn val="ctr"/>
        <c:lblOffset val="100"/>
        <c:noMultiLvlLbl val="0"/>
      </c:catAx>
      <c:valAx>
        <c:axId val="9528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982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5. </a:t>
            </a:r>
            <a:r>
              <a:rPr lang="es-CO" sz="1400" b="1" i="0" u="none" strike="noStrike" baseline="0">
                <a:effectLst/>
              </a:rPr>
              <a:t>Tipo de organización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(TABULACION!$D$12,TABULACION!$F$12,TABULACION!$H$12,TABULACION!$J$12,TABULACION!$L$12,TABULACION!$N$12,TABULACION!$P$12,TABULACION!$R$12,TABULACION!$T$12,TABULACION!$V$12,TABULACION!$X$12,TABULACION!$Z$12)</c:f>
              <c:strCache>
                <c:ptCount val="12"/>
                <c:pt idx="0">
                  <c:v>SOCIEDAD COLECTIVA</c:v>
                </c:pt>
                <c:pt idx="1">
                  <c:v>SOCIEDAD ANONIMA</c:v>
                </c:pt>
                <c:pt idx="2">
                  <c:v>EMPRESA UNIPESONAL</c:v>
                </c:pt>
                <c:pt idx="3">
                  <c:v>SOCIEDAD COMANDITA SIMPE</c:v>
                </c:pt>
                <c:pt idx="4">
                  <c:v>SOCIEDAD CONOMIA MIXTA</c:v>
                </c:pt>
                <c:pt idx="5">
                  <c:v>SOCIEDAD DE HECHO</c:v>
                </c:pt>
                <c:pt idx="6">
                  <c:v>COMANDITA POR ACCIONES</c:v>
                </c:pt>
                <c:pt idx="7">
                  <c:v>SUCURSAL SOCIEDAD EXTRANJERA</c:v>
                </c:pt>
                <c:pt idx="8">
                  <c:v>PERSONAL NATURAL</c:v>
                </c:pt>
                <c:pt idx="9">
                  <c:v>SOCIEDAD LTDA</c:v>
                </c:pt>
                <c:pt idx="10">
                  <c:v>EMPRESA INDUSTRIAL Y COMERCIAL DEL ESTADO</c:v>
                </c:pt>
                <c:pt idx="11">
                  <c:v>SOCIEDAD DE ACCIONES SIMPLIFICADAS</c:v>
                </c:pt>
              </c:strCache>
            </c:strRef>
          </c:cat>
          <c:val>
            <c:numRef>
              <c:f>(TABULACION!$D$13,TABULACION!$F$13,TABULACION!$H$13,TABULACION!$J$13,TABULACION!$L$13,TABULACION!$N$13,TABULACION!$P$13,TABULACION!$R$13,TABULACION!$T$13,TABULACION!$V$13,TABULACION!$X$13,TABULACION!$Z$13)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5-0040-9A53-A9F1FCE4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24687"/>
        <c:axId val="97502399"/>
      </c:barChart>
      <c:catAx>
        <c:axId val="12702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502399"/>
        <c:crosses val="autoZero"/>
        <c:auto val="1"/>
        <c:lblAlgn val="ctr"/>
        <c:lblOffset val="100"/>
        <c:noMultiLvlLbl val="0"/>
      </c:catAx>
      <c:valAx>
        <c:axId val="9750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02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6.</a:t>
            </a:r>
            <a:r>
              <a:rPr lang="es-ES_tradnl" b="1" baseline="0"/>
              <a:t> </a:t>
            </a:r>
            <a:r>
              <a:rPr lang="es-CO" sz="1400" b="1" i="0" u="none" strike="noStrike" baseline="0">
                <a:effectLst/>
              </a:rPr>
              <a:t>Periodo de fundación de la empresa en años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(TABULACION!$D$14,TABULACION!$F$14,TABULACION!$H$14,TABULACION!$J$14)</c:f>
              <c:strCache>
                <c:ptCount val="4"/>
                <c:pt idx="0">
                  <c:v>MENOS DE 3 AÑOS</c:v>
                </c:pt>
                <c:pt idx="1">
                  <c:v>DE 4 A 6 AÑOS</c:v>
                </c:pt>
                <c:pt idx="2">
                  <c:v>7 A 10 AÑOS</c:v>
                </c:pt>
                <c:pt idx="3">
                  <c:v>11 AÑOS O MAS</c:v>
                </c:pt>
              </c:strCache>
            </c:strRef>
          </c:cat>
          <c:val>
            <c:numRef>
              <c:f>(TABULACION!$D$15,TABULACION!$F$15,TABULACION!$H$15,TABULACION!$J$15)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864A-83CC-4EBCCE79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34895"/>
        <c:axId val="94738063"/>
      </c:barChart>
      <c:catAx>
        <c:axId val="4733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738063"/>
        <c:crosses val="autoZero"/>
        <c:auto val="1"/>
        <c:lblAlgn val="ctr"/>
        <c:lblOffset val="100"/>
        <c:noMultiLvlLbl val="0"/>
      </c:catAx>
      <c:valAx>
        <c:axId val="9473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33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i="0" u="none" strike="noStrike" baseline="0">
                <a:effectLst/>
              </a:rPr>
              <a:t>7. Número de empleados actualmente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(TABULACION!$D$16,TABULACION!$F$16,TABULACION!$H$16,TABULACION!$J$16)</c:f>
              <c:strCache>
                <c:ptCount val="4"/>
                <c:pt idx="0">
                  <c:v>10 A 20</c:v>
                </c:pt>
                <c:pt idx="1">
                  <c:v>21 A 30 AÑOS</c:v>
                </c:pt>
                <c:pt idx="2">
                  <c:v>31 A 40 AÑOS</c:v>
                </c:pt>
                <c:pt idx="3">
                  <c:v>41 O MAS AÑOS</c:v>
                </c:pt>
              </c:strCache>
            </c:strRef>
          </c:cat>
          <c:val>
            <c:numRef>
              <c:f>(TABULACION!$D$17,TABULACION!$F$17,TABULACION!$H$17,TABULACION!$J$17)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9-DB43-9384-63F106CC6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63743"/>
        <c:axId val="66005039"/>
      </c:barChart>
      <c:catAx>
        <c:axId val="4696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5039"/>
        <c:crosses val="autoZero"/>
        <c:auto val="1"/>
        <c:lblAlgn val="ctr"/>
        <c:lblOffset val="100"/>
        <c:noMultiLvlLbl val="0"/>
      </c:catAx>
      <c:valAx>
        <c:axId val="6600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3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/>
              <a:t>8. </a:t>
            </a:r>
            <a:r>
              <a:rPr lang="es-CO" sz="1400" b="1" i="0" u="none" strike="noStrike" baseline="0">
                <a:effectLst/>
              </a:rPr>
              <a:t> ¿La productividad de la mano de obra en la empresa en el último año ha sido?</a:t>
            </a:r>
            <a:r>
              <a:rPr lang="es-CO" sz="1400" b="1" i="0" u="none" strike="noStrike" baseline="0"/>
              <a:t> </a:t>
            </a:r>
            <a:endParaRPr lang="es-ES_trad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(TABULACION!$D$20,TABULACION!$F$20,TABULACION!$H$20,TABULACION!$J$20,TABULACION!$L$20)</c:f>
              <c:strCache>
                <c:ptCount val="5"/>
                <c:pt idx="0">
                  <c:v>MUY BAJO</c:v>
                </c:pt>
                <c:pt idx="1">
                  <c:v>BAJO</c:v>
                </c:pt>
                <c:pt idx="2">
                  <c:v>MODERADO</c:v>
                </c:pt>
                <c:pt idx="3">
                  <c:v>ALTO </c:v>
                </c:pt>
                <c:pt idx="4">
                  <c:v>MUY ALTO</c:v>
                </c:pt>
              </c:strCache>
            </c:strRef>
          </c:cat>
          <c:val>
            <c:numRef>
              <c:f>(TABULACION!$D$21,TABULACION!$F$21,TABULACION!$H$21,TABULACION!$J$21,TABULACION!$L$21)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9-E349-AC9C-C8FEC88B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04591"/>
        <c:axId val="95345183"/>
      </c:barChart>
      <c:catAx>
        <c:axId val="9490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345183"/>
        <c:crosses val="autoZero"/>
        <c:auto val="1"/>
        <c:lblAlgn val="ctr"/>
        <c:lblOffset val="100"/>
        <c:noMultiLvlLbl val="0"/>
      </c:catAx>
      <c:valAx>
        <c:axId val="9534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90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444500</xdr:colOff>
      <xdr:row>15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21AAA-8B27-DC48-8D1B-2C4032A67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0</xdr:row>
      <xdr:rowOff>177800</xdr:rowOff>
    </xdr:from>
    <xdr:to>
      <xdr:col>13</xdr:col>
      <xdr:colOff>457200</xdr:colOff>
      <xdr:row>15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9FF6BE-C877-4F41-83D5-752090A25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152400</xdr:rowOff>
    </xdr:from>
    <xdr:to>
      <xdr:col>6</xdr:col>
      <xdr:colOff>444500</xdr:colOff>
      <xdr:row>31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C4F7577-4DC5-5447-B242-75F1FFA38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16</xdr:row>
      <xdr:rowOff>177800</xdr:rowOff>
    </xdr:from>
    <xdr:to>
      <xdr:col>13</xdr:col>
      <xdr:colOff>444500</xdr:colOff>
      <xdr:row>31</xdr:row>
      <xdr:rowOff>63500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E3DEDD8-8921-9348-B287-CD1D6BD0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241300</xdr:colOff>
      <xdr:row>1</xdr:row>
      <xdr:rowOff>0</xdr:rowOff>
    </xdr:from>
    <xdr:to>
      <xdr:col>19</xdr:col>
      <xdr:colOff>694789</xdr:colOff>
      <xdr:row>15</xdr:row>
      <xdr:rowOff>14943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6EF6B5D-3450-F24C-8B21-CF72D281A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241300</xdr:colOff>
      <xdr:row>16</xdr:row>
      <xdr:rowOff>0</xdr:rowOff>
    </xdr:from>
    <xdr:to>
      <xdr:col>19</xdr:col>
      <xdr:colOff>698500</xdr:colOff>
      <xdr:row>30</xdr:row>
      <xdr:rowOff>40640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D62B3B7-1F6D-2E4E-A297-759C9935A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12700</xdr:colOff>
      <xdr:row>32</xdr:row>
      <xdr:rowOff>0</xdr:rowOff>
    </xdr:from>
    <xdr:to>
      <xdr:col>6</xdr:col>
      <xdr:colOff>469900</xdr:colOff>
      <xdr:row>46</xdr:row>
      <xdr:rowOff>40640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2C754B3-4A38-484E-8B0A-2300C5303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6</xdr:col>
      <xdr:colOff>444500</xdr:colOff>
      <xdr:row>120</xdr:row>
      <xdr:rowOff>76200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7708B8-6B24-2342-84B1-8B185BE6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A67"/>
  <sheetViews>
    <sheetView topLeftCell="A33" zoomScale="97" zoomScaleNormal="70" workbookViewId="0">
      <selection activeCell="B38" sqref="B38"/>
    </sheetView>
  </sheetViews>
  <sheetFormatPr baseColWidth="10" defaultRowHeight="15" x14ac:dyDescent="0.2"/>
  <cols>
    <col min="2" max="2" width="11" bestFit="1" customWidth="1"/>
    <col min="3" max="3" width="23.5" customWidth="1"/>
    <col min="4" max="4" width="17.6640625" bestFit="1" customWidth="1"/>
    <col min="5" max="5" width="11.6640625" bestFit="1" customWidth="1"/>
    <col min="6" max="6" width="13.6640625" bestFit="1" customWidth="1"/>
    <col min="7" max="7" width="11.6640625" bestFit="1" customWidth="1"/>
    <col min="8" max="8" width="13.5" customWidth="1"/>
    <col min="9" max="9" width="11.83203125" bestFit="1" customWidth="1"/>
    <col min="10" max="10" width="11" bestFit="1" customWidth="1"/>
    <col min="11" max="11" width="11.6640625" bestFit="1" customWidth="1"/>
    <col min="12" max="13" width="11" bestFit="1" customWidth="1"/>
  </cols>
  <sheetData>
    <row r="4" spans="2:27" ht="32" x14ac:dyDescent="0.2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3</v>
      </c>
      <c r="H4" s="4" t="s">
        <v>5</v>
      </c>
      <c r="I4" s="4" t="s">
        <v>3</v>
      </c>
      <c r="J4" s="4" t="s">
        <v>6</v>
      </c>
      <c r="K4" s="4" t="s">
        <v>3</v>
      </c>
    </row>
    <row r="5" spans="2:27" ht="32" x14ac:dyDescent="0.2">
      <c r="B5" s="10">
        <v>1</v>
      </c>
      <c r="C5" s="6" t="s">
        <v>8</v>
      </c>
      <c r="D5" s="6">
        <v>6</v>
      </c>
      <c r="E5" s="6">
        <f>D5*100/16</f>
        <v>37.5</v>
      </c>
      <c r="F5" s="6">
        <v>6</v>
      </c>
      <c r="G5" s="6">
        <f>F5*100/16</f>
        <v>37.5</v>
      </c>
      <c r="H5" s="6">
        <v>1</v>
      </c>
      <c r="I5" s="6">
        <f>H5*100/16</f>
        <v>6.25</v>
      </c>
      <c r="J5" s="6">
        <v>3</v>
      </c>
      <c r="K5" s="6">
        <f>J5*100/16</f>
        <v>18.75</v>
      </c>
    </row>
    <row r="6" spans="2:27" ht="32" x14ac:dyDescent="0.2">
      <c r="B6" s="4"/>
      <c r="C6" s="4"/>
      <c r="D6" s="4" t="s">
        <v>9</v>
      </c>
      <c r="E6" s="4" t="s">
        <v>3</v>
      </c>
      <c r="F6" s="4" t="s">
        <v>10</v>
      </c>
      <c r="G6" s="4" t="s">
        <v>3</v>
      </c>
      <c r="H6" s="4" t="s">
        <v>11</v>
      </c>
      <c r="I6" s="4" t="s">
        <v>3</v>
      </c>
      <c r="J6" s="4" t="s">
        <v>12</v>
      </c>
      <c r="K6" s="4" t="s">
        <v>3</v>
      </c>
      <c r="L6" s="4" t="s">
        <v>13</v>
      </c>
      <c r="M6" s="4" t="s">
        <v>3</v>
      </c>
    </row>
    <row r="7" spans="2:27" ht="32" x14ac:dyDescent="0.2">
      <c r="B7" s="2">
        <v>2</v>
      </c>
      <c r="C7" s="3" t="s">
        <v>7</v>
      </c>
      <c r="D7" s="3">
        <v>5</v>
      </c>
      <c r="E7" s="3">
        <f>D7*100/16</f>
        <v>31.25</v>
      </c>
      <c r="F7" s="3">
        <v>3</v>
      </c>
      <c r="G7" s="3">
        <f>F7*100/16</f>
        <v>18.75</v>
      </c>
      <c r="H7" s="3">
        <v>6</v>
      </c>
      <c r="I7" s="3">
        <f>H7*100/16</f>
        <v>37.5</v>
      </c>
      <c r="J7" s="3">
        <v>0</v>
      </c>
      <c r="K7" s="3">
        <f>J7*100/16</f>
        <v>0</v>
      </c>
      <c r="L7" s="3">
        <v>2</v>
      </c>
      <c r="M7" s="3">
        <f>L7*100/16</f>
        <v>12.5</v>
      </c>
    </row>
    <row r="8" spans="2:27" ht="32" x14ac:dyDescent="0.2">
      <c r="B8" s="4"/>
      <c r="C8" s="4"/>
      <c r="D8" s="4" t="s">
        <v>15</v>
      </c>
      <c r="E8" s="4" t="s">
        <v>3</v>
      </c>
      <c r="F8" s="4" t="s">
        <v>16</v>
      </c>
      <c r="G8" s="4" t="s">
        <v>3</v>
      </c>
      <c r="H8" s="4" t="s">
        <v>17</v>
      </c>
      <c r="I8" s="4" t="s">
        <v>3</v>
      </c>
      <c r="J8" s="4" t="s">
        <v>18</v>
      </c>
      <c r="K8" s="4" t="s">
        <v>3</v>
      </c>
      <c r="L8" s="4" t="s">
        <v>19</v>
      </c>
      <c r="M8" s="4" t="s">
        <v>3</v>
      </c>
    </row>
    <row r="9" spans="2:27" ht="32" x14ac:dyDescent="0.2">
      <c r="B9" s="2">
        <v>3</v>
      </c>
      <c r="C9" s="3" t="s">
        <v>14</v>
      </c>
      <c r="D9" s="3">
        <v>1</v>
      </c>
      <c r="E9" s="3">
        <f>D9*100/16</f>
        <v>6.25</v>
      </c>
      <c r="F9" s="3">
        <v>4</v>
      </c>
      <c r="G9" s="3">
        <f>F9*100/16</f>
        <v>25</v>
      </c>
      <c r="H9" s="3">
        <v>5</v>
      </c>
      <c r="I9" s="3">
        <f>H9*100/16</f>
        <v>31.25</v>
      </c>
      <c r="J9" s="3">
        <v>6</v>
      </c>
      <c r="K9" s="3">
        <f>J9*100/16</f>
        <v>37.5</v>
      </c>
      <c r="L9" s="3">
        <v>0</v>
      </c>
      <c r="M9" s="3">
        <f>L9*100/16</f>
        <v>0</v>
      </c>
      <c r="O9" t="s">
        <v>68</v>
      </c>
    </row>
    <row r="10" spans="2:27" ht="16" x14ac:dyDescent="0.2">
      <c r="B10" s="5"/>
      <c r="C10" s="5"/>
      <c r="D10" s="4" t="s">
        <v>21</v>
      </c>
      <c r="E10" s="4" t="s">
        <v>3</v>
      </c>
      <c r="F10" s="4" t="s">
        <v>22</v>
      </c>
      <c r="G10" s="4" t="s">
        <v>3</v>
      </c>
      <c r="H10" s="7"/>
      <c r="I10" s="7"/>
      <c r="J10" s="7"/>
      <c r="K10" s="7"/>
      <c r="L10" s="7"/>
      <c r="M10" s="7"/>
    </row>
    <row r="11" spans="2:27" ht="32" x14ac:dyDescent="0.2">
      <c r="B11" s="10">
        <v>4</v>
      </c>
      <c r="C11" s="6" t="s">
        <v>20</v>
      </c>
      <c r="D11" s="6">
        <v>2</v>
      </c>
      <c r="E11" s="6">
        <f>D11*100/16</f>
        <v>12.5</v>
      </c>
      <c r="F11" s="6">
        <v>14</v>
      </c>
      <c r="G11" s="3">
        <f>F11*100/16</f>
        <v>87.5</v>
      </c>
      <c r="H11" s="9"/>
      <c r="I11" s="9"/>
      <c r="J11" s="9"/>
      <c r="K11" s="9"/>
      <c r="L11" s="9"/>
      <c r="M11" s="9"/>
    </row>
    <row r="12" spans="2:27" ht="80" x14ac:dyDescent="0.2">
      <c r="B12" s="4"/>
      <c r="C12" s="4"/>
      <c r="D12" s="4" t="s">
        <v>24</v>
      </c>
      <c r="E12" s="4" t="s">
        <v>3</v>
      </c>
      <c r="F12" s="4" t="s">
        <v>25</v>
      </c>
      <c r="G12" s="4" t="s">
        <v>3</v>
      </c>
      <c r="H12" s="4" t="s">
        <v>26</v>
      </c>
      <c r="I12" s="4" t="s">
        <v>3</v>
      </c>
      <c r="J12" s="4" t="s">
        <v>27</v>
      </c>
      <c r="K12" s="4" t="s">
        <v>3</v>
      </c>
      <c r="L12" s="4" t="s">
        <v>28</v>
      </c>
      <c r="M12" s="4" t="s">
        <v>3</v>
      </c>
      <c r="N12" s="4" t="s">
        <v>29</v>
      </c>
      <c r="O12" s="4" t="s">
        <v>3</v>
      </c>
      <c r="P12" s="4" t="s">
        <v>30</v>
      </c>
      <c r="Q12" s="4" t="s">
        <v>3</v>
      </c>
      <c r="R12" s="4" t="s">
        <v>31</v>
      </c>
      <c r="S12" s="4" t="s">
        <v>3</v>
      </c>
      <c r="T12" s="4" t="s">
        <v>32</v>
      </c>
      <c r="U12" s="4" t="s">
        <v>3</v>
      </c>
      <c r="V12" s="4" t="s">
        <v>33</v>
      </c>
      <c r="W12" s="4" t="s">
        <v>3</v>
      </c>
      <c r="X12" s="4" t="s">
        <v>34</v>
      </c>
      <c r="Y12" s="4" t="s">
        <v>3</v>
      </c>
      <c r="Z12" s="4" t="s">
        <v>35</v>
      </c>
      <c r="AA12" s="4" t="s">
        <v>3</v>
      </c>
    </row>
    <row r="13" spans="2:27" ht="37.5" customHeight="1" x14ac:dyDescent="0.2">
      <c r="B13" s="2">
        <v>5</v>
      </c>
      <c r="C13" s="3" t="s">
        <v>23</v>
      </c>
      <c r="D13" s="3">
        <v>1</v>
      </c>
      <c r="E13" s="3">
        <f>D13*100/12</f>
        <v>8.3333333333333339</v>
      </c>
      <c r="F13" s="3">
        <v>4</v>
      </c>
      <c r="G13" s="3">
        <f>F13*100/16</f>
        <v>25</v>
      </c>
      <c r="H13" s="3">
        <v>1</v>
      </c>
      <c r="I13" s="3">
        <f>H13*100/12</f>
        <v>8.3333333333333339</v>
      </c>
      <c r="J13" s="3">
        <v>0</v>
      </c>
      <c r="K13" s="3">
        <f>J13*100/16</f>
        <v>0</v>
      </c>
      <c r="L13" s="3">
        <v>0</v>
      </c>
      <c r="M13" s="3">
        <f>L13*100/16</f>
        <v>0</v>
      </c>
      <c r="N13" s="8">
        <v>0</v>
      </c>
      <c r="O13" s="8">
        <f>N13*100/16</f>
        <v>0</v>
      </c>
      <c r="P13" s="8">
        <v>0</v>
      </c>
      <c r="Q13" s="8">
        <f>P13*100/16</f>
        <v>0</v>
      </c>
      <c r="R13" s="8">
        <v>0</v>
      </c>
      <c r="S13" s="8">
        <f>R13*100/16</f>
        <v>0</v>
      </c>
      <c r="T13" s="8">
        <v>0</v>
      </c>
      <c r="U13" s="8">
        <f>T13*100/16</f>
        <v>0</v>
      </c>
      <c r="V13" s="8">
        <v>6</v>
      </c>
      <c r="W13" s="8">
        <f>V13*100/12</f>
        <v>50</v>
      </c>
      <c r="X13" s="8">
        <v>0</v>
      </c>
      <c r="Y13" s="8">
        <f>X13*100/16</f>
        <v>0</v>
      </c>
      <c r="Z13" s="8">
        <v>0</v>
      </c>
      <c r="AA13" s="8">
        <f>Z13*100/16</f>
        <v>0</v>
      </c>
    </row>
    <row r="14" spans="2:27" ht="32" x14ac:dyDescent="0.2">
      <c r="B14" s="5"/>
      <c r="C14" s="5"/>
      <c r="D14" s="4" t="s">
        <v>2</v>
      </c>
      <c r="E14" s="4" t="s">
        <v>3</v>
      </c>
      <c r="F14" s="4" t="s">
        <v>4</v>
      </c>
      <c r="G14" s="4" t="s">
        <v>3</v>
      </c>
      <c r="H14" s="4" t="s">
        <v>37</v>
      </c>
      <c r="I14" s="4" t="s">
        <v>3</v>
      </c>
      <c r="J14" s="4" t="s">
        <v>38</v>
      </c>
      <c r="K14" s="4" t="s">
        <v>3</v>
      </c>
      <c r="L14" s="11"/>
      <c r="M14" s="11"/>
    </row>
    <row r="15" spans="2:27" ht="32" x14ac:dyDescent="0.2">
      <c r="B15" s="3">
        <v>6</v>
      </c>
      <c r="C15" s="3" t="s">
        <v>36</v>
      </c>
      <c r="D15" s="3">
        <v>2</v>
      </c>
      <c r="E15" s="3">
        <f>D15*100/16</f>
        <v>12.5</v>
      </c>
      <c r="F15" s="3">
        <v>2</v>
      </c>
      <c r="G15" s="3">
        <f>F15*100/16</f>
        <v>12.5</v>
      </c>
      <c r="H15" s="3">
        <v>5</v>
      </c>
      <c r="I15" s="3">
        <f>H15*100/16</f>
        <v>31.25</v>
      </c>
      <c r="J15" s="3">
        <v>7</v>
      </c>
      <c r="K15" s="3">
        <f>J15*100/16</f>
        <v>43.75</v>
      </c>
      <c r="L15" s="9"/>
      <c r="M15" s="9"/>
    </row>
    <row r="16" spans="2:27" ht="32" x14ac:dyDescent="0.2">
      <c r="B16" s="4"/>
      <c r="C16" s="4"/>
      <c r="D16" s="4" t="s">
        <v>40</v>
      </c>
      <c r="E16" s="4" t="s">
        <v>3</v>
      </c>
      <c r="F16" s="4" t="s">
        <v>41</v>
      </c>
      <c r="G16" s="4" t="s">
        <v>3</v>
      </c>
      <c r="H16" s="4" t="s">
        <v>42</v>
      </c>
      <c r="I16" s="4" t="s">
        <v>3</v>
      </c>
      <c r="J16" s="4" t="s">
        <v>43</v>
      </c>
      <c r="K16" s="4" t="s">
        <v>3</v>
      </c>
      <c r="L16" s="9"/>
      <c r="M16" s="9"/>
    </row>
    <row r="17" spans="2:17" ht="32" x14ac:dyDescent="0.2">
      <c r="B17" s="3">
        <v>7</v>
      </c>
      <c r="C17" s="3" t="s">
        <v>39</v>
      </c>
      <c r="D17" s="3">
        <v>8</v>
      </c>
      <c r="E17" s="3">
        <f>D17*100/14</f>
        <v>57.142857142857146</v>
      </c>
      <c r="F17" s="3">
        <v>2</v>
      </c>
      <c r="G17" s="3">
        <f>F17*100/14</f>
        <v>14.285714285714286</v>
      </c>
      <c r="H17" s="3">
        <v>3</v>
      </c>
      <c r="I17" s="3">
        <f>H17*100/14</f>
        <v>21.428571428571427</v>
      </c>
      <c r="J17" s="3">
        <v>1</v>
      </c>
      <c r="K17" s="3">
        <f>J17*100/14</f>
        <v>7.1428571428571432</v>
      </c>
      <c r="L17" s="9"/>
      <c r="M17" s="9"/>
    </row>
    <row r="18" spans="2:17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16" x14ac:dyDescent="0.2">
      <c r="B20" s="4"/>
      <c r="C20" s="4"/>
      <c r="D20" s="4" t="s">
        <v>45</v>
      </c>
      <c r="E20" s="4" t="s">
        <v>3</v>
      </c>
      <c r="F20" s="4" t="s">
        <v>46</v>
      </c>
      <c r="G20" s="4" t="s">
        <v>3</v>
      </c>
      <c r="H20" s="4" t="s">
        <v>47</v>
      </c>
      <c r="I20" s="4" t="s">
        <v>3</v>
      </c>
      <c r="J20" s="4" t="s">
        <v>48</v>
      </c>
      <c r="K20" s="4" t="s">
        <v>3</v>
      </c>
      <c r="L20" s="4" t="s">
        <v>49</v>
      </c>
      <c r="M20" s="4" t="s">
        <v>3</v>
      </c>
      <c r="N20" s="1"/>
      <c r="O20" s="1"/>
      <c r="P20" s="1"/>
      <c r="Q20" s="1"/>
    </row>
    <row r="21" spans="2:17" ht="48" x14ac:dyDescent="0.2">
      <c r="B21" s="4">
        <v>8</v>
      </c>
      <c r="C21" s="5" t="s">
        <v>44</v>
      </c>
      <c r="D21" s="3">
        <v>0</v>
      </c>
      <c r="E21" s="3">
        <f>D21*100/16</f>
        <v>0</v>
      </c>
      <c r="F21" s="3">
        <v>4</v>
      </c>
      <c r="G21" s="3">
        <f>F21*100/16</f>
        <v>25</v>
      </c>
      <c r="H21" s="3">
        <v>5</v>
      </c>
      <c r="I21" s="3">
        <f>H21*100/16</f>
        <v>31.25</v>
      </c>
      <c r="J21" s="3">
        <v>7</v>
      </c>
      <c r="K21" s="3">
        <f>J21*100/16</f>
        <v>43.75</v>
      </c>
      <c r="L21" s="3">
        <v>0</v>
      </c>
      <c r="M21" s="3">
        <f>L21*100/16</f>
        <v>0</v>
      </c>
      <c r="N21" s="1"/>
      <c r="O21" s="1"/>
      <c r="P21" s="1"/>
      <c r="Q21" s="1"/>
    </row>
    <row r="22" spans="2:17" ht="48" x14ac:dyDescent="0.2">
      <c r="B22" s="4">
        <v>9</v>
      </c>
      <c r="C22" s="5" t="s">
        <v>50</v>
      </c>
      <c r="D22" s="3">
        <v>0</v>
      </c>
      <c r="E22" s="3">
        <f t="shared" ref="E22:E39" si="0">D22*100/16</f>
        <v>0</v>
      </c>
      <c r="F22" s="3">
        <v>5</v>
      </c>
      <c r="G22" s="3">
        <f t="shared" ref="G22:G39" si="1">F22*100/16</f>
        <v>31.25</v>
      </c>
      <c r="H22" s="3">
        <v>7</v>
      </c>
      <c r="I22" s="3">
        <f t="shared" ref="I22:I39" si="2">H22*100/16</f>
        <v>43.75</v>
      </c>
      <c r="J22" s="3">
        <v>4</v>
      </c>
      <c r="K22" s="3">
        <f t="shared" ref="K22:K39" si="3">J22*100/16</f>
        <v>25</v>
      </c>
      <c r="L22" s="3">
        <v>0</v>
      </c>
      <c r="M22" s="3">
        <f t="shared" ref="M22:M39" si="4">L22*100/16</f>
        <v>0</v>
      </c>
      <c r="N22" s="1"/>
      <c r="O22" s="1"/>
      <c r="P22" s="1"/>
      <c r="Q22" s="1"/>
    </row>
    <row r="23" spans="2:17" ht="64" x14ac:dyDescent="0.2">
      <c r="B23" s="4">
        <v>10</v>
      </c>
      <c r="C23" s="5" t="s">
        <v>51</v>
      </c>
      <c r="D23" s="3">
        <v>7</v>
      </c>
      <c r="E23" s="3">
        <f t="shared" si="0"/>
        <v>43.75</v>
      </c>
      <c r="F23" s="3">
        <v>5</v>
      </c>
      <c r="G23" s="3">
        <f t="shared" si="1"/>
        <v>31.25</v>
      </c>
      <c r="H23" s="3">
        <v>3</v>
      </c>
      <c r="I23" s="3">
        <f t="shared" si="2"/>
        <v>18.75</v>
      </c>
      <c r="J23" s="3">
        <v>1</v>
      </c>
      <c r="K23" s="3">
        <f t="shared" si="3"/>
        <v>6.25</v>
      </c>
      <c r="L23" s="3">
        <v>0</v>
      </c>
      <c r="M23" s="3">
        <f t="shared" si="4"/>
        <v>0</v>
      </c>
      <c r="N23" s="1"/>
      <c r="O23" s="1"/>
      <c r="P23" s="1"/>
      <c r="Q23" s="1"/>
    </row>
    <row r="24" spans="2:17" ht="48" x14ac:dyDescent="0.2">
      <c r="B24" s="4">
        <v>11</v>
      </c>
      <c r="C24" s="5" t="s">
        <v>52</v>
      </c>
      <c r="D24" s="3">
        <v>2</v>
      </c>
      <c r="E24" s="3">
        <f t="shared" si="0"/>
        <v>12.5</v>
      </c>
      <c r="F24" s="3">
        <v>6</v>
      </c>
      <c r="G24" s="3">
        <f t="shared" si="1"/>
        <v>37.5</v>
      </c>
      <c r="H24" s="3">
        <v>6</v>
      </c>
      <c r="I24" s="3">
        <f t="shared" si="2"/>
        <v>37.5</v>
      </c>
      <c r="J24" s="3">
        <v>2</v>
      </c>
      <c r="K24" s="3">
        <f t="shared" si="3"/>
        <v>12.5</v>
      </c>
      <c r="L24" s="3">
        <v>0</v>
      </c>
      <c r="M24" s="3">
        <f t="shared" si="4"/>
        <v>0</v>
      </c>
      <c r="N24" s="1"/>
      <c r="O24" s="1"/>
      <c r="P24" s="1"/>
      <c r="Q24" s="1"/>
    </row>
    <row r="25" spans="2:17" ht="32" x14ac:dyDescent="0.2">
      <c r="B25" s="4">
        <v>12</v>
      </c>
      <c r="C25" s="5" t="s">
        <v>53</v>
      </c>
      <c r="D25" s="3">
        <v>3</v>
      </c>
      <c r="E25" s="3">
        <f t="shared" si="0"/>
        <v>18.75</v>
      </c>
      <c r="F25" s="3">
        <v>0</v>
      </c>
      <c r="G25" s="3">
        <f t="shared" si="1"/>
        <v>0</v>
      </c>
      <c r="H25" s="3">
        <v>6</v>
      </c>
      <c r="I25" s="3">
        <f t="shared" si="2"/>
        <v>37.5</v>
      </c>
      <c r="J25" s="3">
        <v>6</v>
      </c>
      <c r="K25" s="3">
        <f t="shared" si="3"/>
        <v>37.5</v>
      </c>
      <c r="L25" s="3">
        <v>1</v>
      </c>
      <c r="M25" s="3">
        <f t="shared" si="4"/>
        <v>6.25</v>
      </c>
      <c r="N25" s="1"/>
      <c r="O25" s="1"/>
      <c r="P25" s="1"/>
      <c r="Q25" s="1"/>
    </row>
    <row r="26" spans="2:17" ht="32" x14ac:dyDescent="0.2">
      <c r="B26" s="4">
        <v>13</v>
      </c>
      <c r="C26" s="5" t="s">
        <v>54</v>
      </c>
      <c r="D26" s="3">
        <v>0</v>
      </c>
      <c r="E26" s="3">
        <f t="shared" si="0"/>
        <v>0</v>
      </c>
      <c r="F26" s="3">
        <v>1</v>
      </c>
      <c r="G26" s="3">
        <f t="shared" si="1"/>
        <v>6.25</v>
      </c>
      <c r="H26" s="3">
        <v>7</v>
      </c>
      <c r="I26" s="3">
        <f t="shared" si="2"/>
        <v>43.75</v>
      </c>
      <c r="J26" s="3">
        <v>6</v>
      </c>
      <c r="K26" s="3">
        <f t="shared" si="3"/>
        <v>37.5</v>
      </c>
      <c r="L26" s="3">
        <v>2</v>
      </c>
      <c r="M26" s="3">
        <f t="shared" si="4"/>
        <v>12.5</v>
      </c>
      <c r="N26" s="1"/>
      <c r="O26" s="1"/>
      <c r="P26" s="1"/>
      <c r="Q26" s="1"/>
    </row>
    <row r="27" spans="2:17" ht="48" x14ac:dyDescent="0.2">
      <c r="B27" s="4">
        <v>14</v>
      </c>
      <c r="C27" s="5" t="s">
        <v>55</v>
      </c>
      <c r="D27" s="3">
        <v>1</v>
      </c>
      <c r="E27" s="3">
        <f t="shared" si="0"/>
        <v>6.25</v>
      </c>
      <c r="F27" s="3">
        <v>2</v>
      </c>
      <c r="G27" s="3">
        <f t="shared" si="1"/>
        <v>12.5</v>
      </c>
      <c r="H27" s="3">
        <v>3</v>
      </c>
      <c r="I27" s="3">
        <f t="shared" si="2"/>
        <v>18.75</v>
      </c>
      <c r="J27" s="3">
        <v>10</v>
      </c>
      <c r="K27" s="3">
        <f t="shared" si="3"/>
        <v>62.5</v>
      </c>
      <c r="L27" s="3">
        <v>0</v>
      </c>
      <c r="M27" s="3">
        <f t="shared" si="4"/>
        <v>0</v>
      </c>
      <c r="N27" s="1"/>
      <c r="O27" s="1"/>
      <c r="P27" s="1"/>
      <c r="Q27" s="1"/>
    </row>
    <row r="28" spans="2:17" ht="48" x14ac:dyDescent="0.2">
      <c r="B28" s="4">
        <v>15</v>
      </c>
      <c r="C28" s="5" t="s">
        <v>56</v>
      </c>
      <c r="D28" s="3">
        <v>1</v>
      </c>
      <c r="E28" s="3">
        <f t="shared" si="0"/>
        <v>6.25</v>
      </c>
      <c r="F28" s="3">
        <v>3</v>
      </c>
      <c r="G28" s="3">
        <f t="shared" si="1"/>
        <v>18.75</v>
      </c>
      <c r="H28" s="3">
        <v>4</v>
      </c>
      <c r="I28" s="3">
        <f t="shared" si="2"/>
        <v>25</v>
      </c>
      <c r="J28" s="3">
        <v>8</v>
      </c>
      <c r="K28" s="3">
        <f t="shared" si="3"/>
        <v>50</v>
      </c>
      <c r="L28" s="3">
        <v>0</v>
      </c>
      <c r="M28" s="3">
        <f t="shared" si="4"/>
        <v>0</v>
      </c>
      <c r="N28" s="1"/>
      <c r="O28" s="1"/>
      <c r="P28" s="1"/>
      <c r="Q28" s="1"/>
    </row>
    <row r="29" spans="2:17" ht="48" x14ac:dyDescent="0.2">
      <c r="B29" s="4">
        <v>16</v>
      </c>
      <c r="C29" s="5" t="s">
        <v>57</v>
      </c>
      <c r="D29" s="3">
        <v>0</v>
      </c>
      <c r="E29" s="3">
        <f t="shared" si="0"/>
        <v>0</v>
      </c>
      <c r="F29" s="3">
        <v>0</v>
      </c>
      <c r="G29" s="3">
        <f t="shared" si="1"/>
        <v>0</v>
      </c>
      <c r="H29" s="3">
        <v>6</v>
      </c>
      <c r="I29" s="3">
        <f t="shared" si="2"/>
        <v>37.5</v>
      </c>
      <c r="J29" s="3">
        <v>10</v>
      </c>
      <c r="K29" s="3">
        <f t="shared" si="3"/>
        <v>62.5</v>
      </c>
      <c r="L29" s="3">
        <v>0</v>
      </c>
      <c r="M29" s="3">
        <f t="shared" si="4"/>
        <v>0</v>
      </c>
      <c r="N29" s="1"/>
      <c r="O29" s="1"/>
      <c r="P29" s="1"/>
      <c r="Q29" s="1"/>
    </row>
    <row r="30" spans="2:17" ht="80" x14ac:dyDescent="0.2">
      <c r="B30" s="4">
        <v>17</v>
      </c>
      <c r="C30" s="5" t="s">
        <v>58</v>
      </c>
      <c r="D30" s="3">
        <v>1</v>
      </c>
      <c r="E30" s="3">
        <f t="shared" si="0"/>
        <v>6.25</v>
      </c>
      <c r="F30" s="3">
        <v>1</v>
      </c>
      <c r="G30" s="3">
        <f t="shared" si="1"/>
        <v>6.25</v>
      </c>
      <c r="H30" s="3">
        <v>3</v>
      </c>
      <c r="I30" s="3">
        <f t="shared" si="2"/>
        <v>18.75</v>
      </c>
      <c r="J30" s="3">
        <v>10</v>
      </c>
      <c r="K30" s="3">
        <f t="shared" si="3"/>
        <v>62.5</v>
      </c>
      <c r="L30" s="3">
        <v>1</v>
      </c>
      <c r="M30" s="3">
        <f t="shared" si="4"/>
        <v>6.25</v>
      </c>
      <c r="N30" s="1"/>
      <c r="O30" s="1"/>
      <c r="P30" s="1"/>
      <c r="Q30" s="1"/>
    </row>
    <row r="31" spans="2:17" ht="64" x14ac:dyDescent="0.2">
      <c r="B31" s="4">
        <v>18</v>
      </c>
      <c r="C31" s="5" t="s">
        <v>59</v>
      </c>
      <c r="D31" s="3">
        <v>1</v>
      </c>
      <c r="E31" s="3">
        <f t="shared" si="0"/>
        <v>6.25</v>
      </c>
      <c r="F31" s="3">
        <v>0</v>
      </c>
      <c r="G31" s="3">
        <f t="shared" si="1"/>
        <v>0</v>
      </c>
      <c r="H31" s="3">
        <v>4</v>
      </c>
      <c r="I31" s="3">
        <f t="shared" si="2"/>
        <v>25</v>
      </c>
      <c r="J31" s="3">
        <v>11</v>
      </c>
      <c r="K31" s="3">
        <f t="shared" si="3"/>
        <v>68.75</v>
      </c>
      <c r="L31" s="3">
        <v>0</v>
      </c>
      <c r="M31" s="3">
        <f t="shared" si="4"/>
        <v>0</v>
      </c>
      <c r="N31" s="1"/>
      <c r="O31" s="1"/>
      <c r="P31" s="1"/>
      <c r="Q31" s="1"/>
    </row>
    <row r="32" spans="2:17" ht="48" x14ac:dyDescent="0.2">
      <c r="B32" s="4">
        <v>19</v>
      </c>
      <c r="C32" s="5" t="s">
        <v>60</v>
      </c>
      <c r="D32" s="3">
        <v>2</v>
      </c>
      <c r="E32" s="3">
        <f t="shared" si="0"/>
        <v>12.5</v>
      </c>
      <c r="F32" s="3">
        <v>0</v>
      </c>
      <c r="G32" s="3">
        <f t="shared" si="1"/>
        <v>0</v>
      </c>
      <c r="H32" s="3">
        <v>2</v>
      </c>
      <c r="I32" s="3">
        <f t="shared" si="2"/>
        <v>12.5</v>
      </c>
      <c r="J32" s="3">
        <v>12</v>
      </c>
      <c r="K32" s="3">
        <f t="shared" si="3"/>
        <v>75</v>
      </c>
      <c r="L32" s="3">
        <v>0</v>
      </c>
      <c r="M32" s="3">
        <f t="shared" si="4"/>
        <v>0</v>
      </c>
      <c r="N32" s="1"/>
      <c r="O32" s="1"/>
      <c r="P32" s="1"/>
      <c r="Q32" s="1"/>
    </row>
    <row r="33" spans="2:17" ht="96" x14ac:dyDescent="0.2">
      <c r="B33" s="4">
        <v>20</v>
      </c>
      <c r="C33" s="5" t="s">
        <v>61</v>
      </c>
      <c r="D33" s="3">
        <v>5</v>
      </c>
      <c r="E33" s="3">
        <f t="shared" si="0"/>
        <v>31.25</v>
      </c>
      <c r="F33" s="3">
        <v>3</v>
      </c>
      <c r="G33" s="3">
        <f t="shared" si="1"/>
        <v>18.75</v>
      </c>
      <c r="H33" s="3">
        <v>1</v>
      </c>
      <c r="I33" s="3">
        <f t="shared" si="2"/>
        <v>6.25</v>
      </c>
      <c r="J33" s="3">
        <v>6</v>
      </c>
      <c r="K33" s="3">
        <f t="shared" si="3"/>
        <v>37.5</v>
      </c>
      <c r="L33" s="3">
        <v>1</v>
      </c>
      <c r="M33" s="3">
        <f t="shared" si="4"/>
        <v>6.25</v>
      </c>
      <c r="N33" s="1"/>
      <c r="O33" s="1"/>
      <c r="P33" s="1"/>
      <c r="Q33" s="1"/>
    </row>
    <row r="34" spans="2:17" ht="48" x14ac:dyDescent="0.2">
      <c r="B34" s="4">
        <v>21</v>
      </c>
      <c r="C34" s="5" t="s">
        <v>62</v>
      </c>
      <c r="D34" s="3">
        <v>1</v>
      </c>
      <c r="E34" s="3">
        <f t="shared" si="0"/>
        <v>6.25</v>
      </c>
      <c r="F34" s="3">
        <v>1</v>
      </c>
      <c r="G34" s="3">
        <f t="shared" si="1"/>
        <v>6.25</v>
      </c>
      <c r="H34" s="3">
        <v>9</v>
      </c>
      <c r="I34" s="3">
        <f t="shared" si="2"/>
        <v>56.25</v>
      </c>
      <c r="J34" s="3">
        <v>3</v>
      </c>
      <c r="K34" s="3">
        <f t="shared" si="3"/>
        <v>18.75</v>
      </c>
      <c r="L34" s="3">
        <v>2</v>
      </c>
      <c r="M34" s="3">
        <f t="shared" si="4"/>
        <v>12.5</v>
      </c>
      <c r="N34" s="1"/>
      <c r="O34" s="1"/>
      <c r="P34" s="1"/>
      <c r="Q34" s="1"/>
    </row>
    <row r="35" spans="2:17" ht="80" x14ac:dyDescent="0.2">
      <c r="B35" s="4">
        <v>22</v>
      </c>
      <c r="C35" s="5" t="s">
        <v>63</v>
      </c>
      <c r="D35" s="3">
        <v>0</v>
      </c>
      <c r="E35" s="3">
        <f t="shared" si="0"/>
        <v>0</v>
      </c>
      <c r="F35" s="3">
        <v>0</v>
      </c>
      <c r="G35" s="3">
        <f t="shared" si="1"/>
        <v>0</v>
      </c>
      <c r="H35" s="3">
        <v>4</v>
      </c>
      <c r="I35" s="3">
        <f t="shared" si="2"/>
        <v>25</v>
      </c>
      <c r="J35" s="3">
        <v>10</v>
      </c>
      <c r="K35" s="3">
        <f t="shared" si="3"/>
        <v>62.5</v>
      </c>
      <c r="L35" s="3">
        <v>2</v>
      </c>
      <c r="M35" s="3">
        <f t="shared" si="4"/>
        <v>12.5</v>
      </c>
      <c r="N35" s="1"/>
      <c r="O35" s="1"/>
      <c r="P35" s="1"/>
      <c r="Q35" s="1"/>
    </row>
    <row r="36" spans="2:17" ht="48" x14ac:dyDescent="0.2">
      <c r="B36" s="4">
        <v>23</v>
      </c>
      <c r="C36" s="5" t="s">
        <v>64</v>
      </c>
      <c r="D36" s="3">
        <v>0</v>
      </c>
      <c r="E36" s="3">
        <f t="shared" si="0"/>
        <v>0</v>
      </c>
      <c r="F36" s="3">
        <v>2</v>
      </c>
      <c r="G36" s="3">
        <f t="shared" si="1"/>
        <v>12.5</v>
      </c>
      <c r="H36" s="3">
        <v>6</v>
      </c>
      <c r="I36" s="3">
        <f t="shared" si="2"/>
        <v>37.5</v>
      </c>
      <c r="J36" s="3">
        <v>4</v>
      </c>
      <c r="K36" s="3">
        <f t="shared" si="3"/>
        <v>25</v>
      </c>
      <c r="L36" s="3">
        <v>4</v>
      </c>
      <c r="M36" s="3">
        <f t="shared" si="4"/>
        <v>25</v>
      </c>
      <c r="N36" s="1"/>
      <c r="O36" s="1"/>
      <c r="P36" s="1"/>
      <c r="Q36" s="1"/>
    </row>
    <row r="37" spans="2:17" ht="48" x14ac:dyDescent="0.2">
      <c r="B37" s="4">
        <v>24</v>
      </c>
      <c r="C37" s="5" t="s">
        <v>66</v>
      </c>
      <c r="D37" s="3">
        <v>0</v>
      </c>
      <c r="E37" s="3">
        <f t="shared" si="0"/>
        <v>0</v>
      </c>
      <c r="F37" s="3">
        <v>2</v>
      </c>
      <c r="G37" s="3">
        <f t="shared" si="1"/>
        <v>12.5</v>
      </c>
      <c r="H37" s="3">
        <v>0</v>
      </c>
      <c r="I37" s="3">
        <f t="shared" si="2"/>
        <v>0</v>
      </c>
      <c r="J37" s="3">
        <v>9</v>
      </c>
      <c r="K37" s="3">
        <f t="shared" si="3"/>
        <v>56.25</v>
      </c>
      <c r="L37" s="3">
        <v>4</v>
      </c>
      <c r="M37" s="3">
        <f t="shared" si="4"/>
        <v>25</v>
      </c>
      <c r="N37" s="1"/>
      <c r="O37" s="1"/>
      <c r="P37" s="1"/>
      <c r="Q37" s="1"/>
    </row>
    <row r="38" spans="2:17" ht="80" x14ac:dyDescent="0.2">
      <c r="B38" s="4">
        <v>25</v>
      </c>
      <c r="C38" s="5" t="s">
        <v>65</v>
      </c>
      <c r="D38" s="3">
        <v>0</v>
      </c>
      <c r="E38" s="3">
        <f t="shared" si="0"/>
        <v>0</v>
      </c>
      <c r="F38" s="3">
        <v>2</v>
      </c>
      <c r="G38" s="3">
        <f t="shared" si="1"/>
        <v>12.5</v>
      </c>
      <c r="H38" s="3">
        <v>2</v>
      </c>
      <c r="I38" s="3">
        <f t="shared" si="2"/>
        <v>12.5</v>
      </c>
      <c r="J38" s="3">
        <v>5</v>
      </c>
      <c r="K38" s="3">
        <f t="shared" si="3"/>
        <v>31.25</v>
      </c>
      <c r="L38" s="3">
        <v>7</v>
      </c>
      <c r="M38" s="3">
        <f t="shared" si="4"/>
        <v>43.75</v>
      </c>
      <c r="N38" s="1"/>
      <c r="O38" s="1"/>
      <c r="P38" s="1"/>
      <c r="Q38" s="1"/>
    </row>
    <row r="39" spans="2:17" ht="48" x14ac:dyDescent="0.2">
      <c r="B39" s="4">
        <v>26</v>
      </c>
      <c r="C39" s="5" t="s">
        <v>67</v>
      </c>
      <c r="D39" s="3">
        <v>0</v>
      </c>
      <c r="E39" s="3">
        <f t="shared" si="0"/>
        <v>0</v>
      </c>
      <c r="F39" s="3">
        <v>3</v>
      </c>
      <c r="G39" s="3">
        <f t="shared" si="1"/>
        <v>18.75</v>
      </c>
      <c r="H39" s="3">
        <v>7</v>
      </c>
      <c r="I39" s="3">
        <f t="shared" si="2"/>
        <v>43.75</v>
      </c>
      <c r="J39" s="3">
        <v>4</v>
      </c>
      <c r="K39" s="3">
        <f t="shared" si="3"/>
        <v>25</v>
      </c>
      <c r="L39" s="3">
        <v>7</v>
      </c>
      <c r="M39" s="3">
        <f t="shared" si="4"/>
        <v>43.75</v>
      </c>
      <c r="N39" s="1"/>
      <c r="O39" s="1"/>
      <c r="P39" s="1"/>
      <c r="Q39" s="1"/>
    </row>
    <row r="40" spans="2:17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"/>
      <c r="O40" s="1"/>
      <c r="P40" s="1"/>
      <c r="Q40" s="1"/>
    </row>
    <row r="41" spans="2:17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"/>
      <c r="O41" s="1"/>
      <c r="P41" s="1"/>
      <c r="Q41" s="1"/>
    </row>
    <row r="42" spans="2:17" x14ac:dyDescent="0.2">
      <c r="B42" s="9"/>
      <c r="C42" s="13"/>
      <c r="D42" s="13"/>
      <c r="E42" s="13"/>
      <c r="F42" s="13"/>
      <c r="G42" s="13"/>
      <c r="H42" s="13"/>
      <c r="I42" s="13"/>
      <c r="J42" s="13"/>
      <c r="K42" s="9"/>
      <c r="L42" s="9"/>
      <c r="M42" s="9"/>
      <c r="N42" s="1"/>
      <c r="O42" s="1"/>
      <c r="P42" s="1"/>
      <c r="Q42" s="1"/>
    </row>
    <row r="43" spans="2:17" x14ac:dyDescent="0.2">
      <c r="B43" s="9"/>
      <c r="C43" s="13"/>
      <c r="D43" s="13"/>
      <c r="E43" s="13"/>
      <c r="F43" s="13"/>
      <c r="G43" s="13"/>
      <c r="H43" s="13"/>
      <c r="I43" s="13"/>
      <c r="J43" s="13"/>
      <c r="K43" s="9"/>
      <c r="L43" s="9"/>
      <c r="M43" s="9"/>
      <c r="N43" s="1"/>
      <c r="O43" s="1"/>
      <c r="P43" s="1"/>
      <c r="Q43" s="1"/>
    </row>
    <row r="44" spans="2:17" x14ac:dyDescent="0.2">
      <c r="B44" s="9"/>
      <c r="C44" s="13"/>
      <c r="D44" s="13"/>
      <c r="E44" s="13"/>
      <c r="F44" s="13"/>
      <c r="G44" s="13"/>
      <c r="H44" s="13"/>
      <c r="I44" s="13"/>
      <c r="J44" s="13"/>
      <c r="K44" s="9"/>
      <c r="L44" s="9"/>
      <c r="M44" s="9"/>
      <c r="N44" s="1"/>
      <c r="O44" s="1"/>
      <c r="P44" s="1"/>
      <c r="Q44" s="1"/>
    </row>
    <row r="45" spans="2:17" x14ac:dyDescent="0.2">
      <c r="B45" s="9"/>
      <c r="C45" s="13"/>
      <c r="D45" s="13"/>
      <c r="E45" s="13"/>
      <c r="F45" s="13"/>
      <c r="G45" s="13"/>
      <c r="H45" s="13"/>
      <c r="I45" s="13"/>
      <c r="J45" s="13"/>
      <c r="K45" s="9"/>
      <c r="L45" s="9"/>
      <c r="M45" s="9"/>
      <c r="N45" s="1"/>
      <c r="O45" s="1"/>
      <c r="P45" s="1"/>
      <c r="Q45" s="1"/>
    </row>
    <row r="46" spans="2:17" x14ac:dyDescent="0.2">
      <c r="B46" s="9"/>
      <c r="C46" s="13"/>
      <c r="D46" s="13"/>
      <c r="E46" s="13"/>
      <c r="F46" s="13"/>
      <c r="G46" s="13"/>
      <c r="H46" s="13"/>
      <c r="I46" s="13"/>
      <c r="J46" s="13"/>
      <c r="K46" s="9"/>
      <c r="L46" s="9"/>
      <c r="M46" s="9"/>
      <c r="N46" s="1"/>
      <c r="O46" s="1"/>
      <c r="P46" s="1"/>
      <c r="Q46" s="1"/>
    </row>
    <row r="47" spans="2:17" x14ac:dyDescent="0.2">
      <c r="B47" s="9"/>
      <c r="C47" s="13"/>
      <c r="D47" s="13"/>
      <c r="E47" s="13"/>
      <c r="F47" s="13"/>
      <c r="G47" s="13"/>
      <c r="H47" s="13"/>
      <c r="I47" s="13"/>
      <c r="J47" s="13"/>
      <c r="K47" s="9"/>
      <c r="L47" s="9"/>
      <c r="M47" s="9"/>
      <c r="N47" s="1"/>
      <c r="O47" s="1"/>
      <c r="P47" s="1"/>
      <c r="Q47" s="1"/>
    </row>
    <row r="48" spans="2:17" x14ac:dyDescent="0.2">
      <c r="B48" s="1"/>
      <c r="C48" s="13"/>
      <c r="D48" s="13"/>
      <c r="E48" s="13"/>
      <c r="F48" s="13"/>
      <c r="G48" s="13"/>
      <c r="H48" s="13"/>
      <c r="I48" s="13"/>
      <c r="J48" s="13"/>
      <c r="K48" s="1"/>
      <c r="L48" s="1"/>
      <c r="M48" s="1"/>
      <c r="N48" s="1"/>
      <c r="O48" s="1"/>
      <c r="P48" s="1"/>
      <c r="Q48" s="1"/>
    </row>
    <row r="49" spans="2:17" x14ac:dyDescent="0.2">
      <c r="B49" s="1"/>
      <c r="C49" s="13"/>
      <c r="D49" s="13"/>
      <c r="E49" s="13"/>
      <c r="F49" s="13"/>
      <c r="G49" s="13"/>
      <c r="H49" s="13"/>
      <c r="I49" s="13"/>
      <c r="J49" s="13"/>
      <c r="K49" s="1"/>
      <c r="L49" s="1"/>
      <c r="M49" s="1"/>
      <c r="N49" s="1"/>
      <c r="O49" s="1"/>
      <c r="P49" s="1"/>
      <c r="Q49" s="1"/>
    </row>
    <row r="50" spans="2:17" x14ac:dyDescent="0.2">
      <c r="B50" s="1"/>
      <c r="C50" s="13"/>
      <c r="D50" s="13"/>
      <c r="E50" s="13"/>
      <c r="F50" s="13"/>
      <c r="G50" s="13"/>
      <c r="H50" s="13"/>
      <c r="I50" s="13"/>
      <c r="J50" s="13"/>
      <c r="K50" s="1"/>
      <c r="L50" s="1"/>
      <c r="M50" s="1"/>
      <c r="N50" s="1"/>
      <c r="O50" s="1"/>
      <c r="P50" s="1"/>
      <c r="Q50" s="1"/>
    </row>
    <row r="51" spans="2:17" x14ac:dyDescent="0.2">
      <c r="B51" s="1"/>
      <c r="C51" s="13"/>
      <c r="D51" s="13"/>
      <c r="E51" s="13"/>
      <c r="F51" s="13"/>
      <c r="G51" s="13"/>
      <c r="H51" s="13"/>
      <c r="I51" s="13"/>
      <c r="J51" s="13"/>
      <c r="K51" s="1"/>
      <c r="L51" s="1"/>
      <c r="M51" s="1"/>
      <c r="N51" s="1"/>
      <c r="O51" s="1"/>
      <c r="P51" s="1"/>
      <c r="Q51" s="1"/>
    </row>
    <row r="52" spans="2:17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">
      <c r="N67" s="1"/>
      <c r="O67" s="1"/>
      <c r="P67" s="1"/>
      <c r="Q6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J42" sqref="J42"/>
    </sheetView>
  </sheetViews>
  <sheetFormatPr baseColWidth="10" defaultRowHeight="15" x14ac:dyDescent="0.2"/>
  <sheetData>
    <row r="2" spans="1:1" x14ac:dyDescent="0.2">
      <c r="A2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762E-409E-7347-8636-D3EF9E7F3F18}">
  <dimension ref="A2:R213"/>
  <sheetViews>
    <sheetView tabSelected="1" topLeftCell="A166" zoomScale="125" workbookViewId="0">
      <selection activeCell="N184" sqref="N184"/>
    </sheetView>
  </sheetViews>
  <sheetFormatPr baseColWidth="10" defaultRowHeight="15" x14ac:dyDescent="0.2"/>
  <cols>
    <col min="1" max="1" width="8" customWidth="1"/>
    <col min="2" max="2" width="27" customWidth="1"/>
    <col min="3" max="17" width="8.83203125" customWidth="1"/>
  </cols>
  <sheetData>
    <row r="2" spans="1:14" ht="16" thickBot="1" x14ac:dyDescent="0.25"/>
    <row r="3" spans="1:14" ht="58" customHeight="1" thickBot="1" x14ac:dyDescent="0.25">
      <c r="A3" s="39" t="s">
        <v>94</v>
      </c>
      <c r="B3" s="40"/>
      <c r="C3" s="26" t="s">
        <v>44</v>
      </c>
      <c r="D3" s="27"/>
      <c r="E3" s="27"/>
      <c r="F3" s="27"/>
      <c r="G3" s="28"/>
      <c r="H3" s="29" t="s">
        <v>50</v>
      </c>
      <c r="I3" s="30"/>
      <c r="J3" s="30"/>
      <c r="K3" s="30"/>
      <c r="L3" s="31"/>
    </row>
    <row r="4" spans="1:14" x14ac:dyDescent="0.2">
      <c r="A4" s="21" t="s">
        <v>69</v>
      </c>
      <c r="B4" s="22" t="s">
        <v>70</v>
      </c>
      <c r="C4" s="23" t="s">
        <v>72</v>
      </c>
      <c r="D4" s="24" t="s">
        <v>73</v>
      </c>
      <c r="E4" s="24" t="s">
        <v>74</v>
      </c>
      <c r="F4" s="24" t="s">
        <v>75</v>
      </c>
      <c r="G4" s="25" t="s">
        <v>76</v>
      </c>
      <c r="H4" s="23" t="s">
        <v>72</v>
      </c>
      <c r="I4" s="24" t="s">
        <v>73</v>
      </c>
      <c r="J4" s="24" t="s">
        <v>74</v>
      </c>
      <c r="K4" s="24" t="s">
        <v>75</v>
      </c>
      <c r="L4" s="25" t="s">
        <v>76</v>
      </c>
    </row>
    <row r="5" spans="1:14" x14ac:dyDescent="0.2">
      <c r="A5" s="32">
        <v>1</v>
      </c>
      <c r="B5" s="15" t="s">
        <v>77</v>
      </c>
      <c r="C5" s="14"/>
      <c r="D5" s="16"/>
      <c r="E5" s="16" t="s">
        <v>78</v>
      </c>
      <c r="F5" s="16"/>
      <c r="G5" s="15"/>
      <c r="H5" s="14"/>
      <c r="I5" s="16" t="s">
        <v>78</v>
      </c>
      <c r="J5" s="16"/>
      <c r="K5" s="16"/>
      <c r="L5" s="15"/>
    </row>
    <row r="6" spans="1:14" x14ac:dyDescent="0.2">
      <c r="A6" s="32">
        <v>2</v>
      </c>
      <c r="B6" s="15" t="s">
        <v>79</v>
      </c>
      <c r="C6" s="14"/>
      <c r="D6" s="16"/>
      <c r="E6" s="16"/>
      <c r="F6" s="16" t="s">
        <v>78</v>
      </c>
      <c r="G6" s="15"/>
      <c r="H6" s="14"/>
      <c r="I6" s="16"/>
      <c r="J6" s="16" t="s">
        <v>78</v>
      </c>
      <c r="K6" s="16"/>
      <c r="L6" s="15"/>
    </row>
    <row r="7" spans="1:14" x14ac:dyDescent="0.2">
      <c r="A7" s="32">
        <v>3</v>
      </c>
      <c r="B7" s="15" t="s">
        <v>80</v>
      </c>
      <c r="C7" s="14"/>
      <c r="D7" s="16"/>
      <c r="E7" s="16"/>
      <c r="F7" s="16" t="s">
        <v>78</v>
      </c>
      <c r="G7" s="15"/>
      <c r="H7" s="14"/>
      <c r="I7" s="16"/>
      <c r="J7" s="16"/>
      <c r="K7" s="16" t="s">
        <v>78</v>
      </c>
      <c r="L7" s="15"/>
    </row>
    <row r="8" spans="1:14" x14ac:dyDescent="0.2">
      <c r="A8" s="32">
        <v>4</v>
      </c>
      <c r="B8" s="15" t="s">
        <v>81</v>
      </c>
      <c r="C8" s="14"/>
      <c r="D8" s="16" t="s">
        <v>78</v>
      </c>
      <c r="E8" s="16"/>
      <c r="F8" s="16"/>
      <c r="G8" s="15"/>
      <c r="H8" s="14"/>
      <c r="I8" s="16" t="s">
        <v>78</v>
      </c>
      <c r="J8" s="16"/>
      <c r="K8" s="16"/>
      <c r="L8" s="15"/>
    </row>
    <row r="9" spans="1:14" x14ac:dyDescent="0.2">
      <c r="A9" s="32">
        <v>5</v>
      </c>
      <c r="B9" s="15" t="s">
        <v>82</v>
      </c>
      <c r="C9" s="14"/>
      <c r="D9" s="16"/>
      <c r="E9" s="16"/>
      <c r="F9" s="16" t="s">
        <v>78</v>
      </c>
      <c r="G9" s="15"/>
      <c r="H9" s="14"/>
      <c r="I9" s="16"/>
      <c r="J9" s="16"/>
      <c r="K9" s="16" t="s">
        <v>78</v>
      </c>
      <c r="L9" s="15"/>
    </row>
    <row r="10" spans="1:14" x14ac:dyDescent="0.2">
      <c r="A10" s="32">
        <v>6</v>
      </c>
      <c r="B10" s="15" t="s">
        <v>83</v>
      </c>
      <c r="C10" s="14"/>
      <c r="D10" s="16"/>
      <c r="E10" s="16"/>
      <c r="F10" s="16" t="s">
        <v>78</v>
      </c>
      <c r="G10" s="15"/>
      <c r="H10" s="14"/>
      <c r="I10" s="16"/>
      <c r="J10" s="16"/>
      <c r="K10" s="16" t="s">
        <v>78</v>
      </c>
      <c r="L10" s="15"/>
    </row>
    <row r="11" spans="1:14" x14ac:dyDescent="0.2">
      <c r="A11" s="32">
        <v>7</v>
      </c>
      <c r="B11" s="15" t="s">
        <v>84</v>
      </c>
      <c r="C11" s="14"/>
      <c r="D11" s="16"/>
      <c r="E11" s="16"/>
      <c r="F11" s="16" t="s">
        <v>78</v>
      </c>
      <c r="G11" s="15"/>
      <c r="H11" s="14"/>
      <c r="I11" s="16"/>
      <c r="J11" s="16"/>
      <c r="K11" s="16" t="s">
        <v>78</v>
      </c>
      <c r="L11" s="15"/>
    </row>
    <row r="12" spans="1:14" x14ac:dyDescent="0.2">
      <c r="A12" s="32">
        <v>8</v>
      </c>
      <c r="B12" s="15" t="s">
        <v>85</v>
      </c>
      <c r="C12" s="14"/>
      <c r="D12" s="16" t="s">
        <v>78</v>
      </c>
      <c r="E12" s="16"/>
      <c r="F12" s="16"/>
      <c r="G12" s="15"/>
      <c r="H12" s="14"/>
      <c r="I12" s="16" t="s">
        <v>78</v>
      </c>
      <c r="J12" s="16"/>
      <c r="K12" s="16"/>
      <c r="L12" s="15"/>
      <c r="N12" s="37"/>
    </row>
    <row r="13" spans="1:14" x14ac:dyDescent="0.2">
      <c r="A13" s="32">
        <v>9</v>
      </c>
      <c r="B13" s="15" t="s">
        <v>86</v>
      </c>
      <c r="C13" s="14"/>
      <c r="D13" s="16"/>
      <c r="E13" s="16" t="s">
        <v>78</v>
      </c>
      <c r="F13" s="16"/>
      <c r="G13" s="15"/>
      <c r="H13" s="14"/>
      <c r="I13" s="16"/>
      <c r="J13" s="16"/>
      <c r="K13" s="16" t="s">
        <v>78</v>
      </c>
      <c r="L13" s="15"/>
    </row>
    <row r="14" spans="1:14" x14ac:dyDescent="0.2">
      <c r="A14" s="32">
        <v>10</v>
      </c>
      <c r="B14" s="15" t="s">
        <v>87</v>
      </c>
      <c r="C14" s="14"/>
      <c r="D14" s="16"/>
      <c r="E14" s="16" t="s">
        <v>78</v>
      </c>
      <c r="F14" s="16"/>
      <c r="G14" s="15"/>
      <c r="H14" s="14"/>
      <c r="I14" s="16"/>
      <c r="J14" s="16" t="s">
        <v>78</v>
      </c>
      <c r="K14" s="16"/>
      <c r="L14" s="15"/>
    </row>
    <row r="15" spans="1:14" x14ac:dyDescent="0.2">
      <c r="A15" s="33">
        <v>11</v>
      </c>
      <c r="B15" s="15" t="s">
        <v>88</v>
      </c>
      <c r="C15" s="14"/>
      <c r="D15" s="16"/>
      <c r="E15" s="16" t="s">
        <v>78</v>
      </c>
      <c r="F15" s="16"/>
      <c r="G15" s="15"/>
      <c r="H15" s="14"/>
      <c r="I15" s="16"/>
      <c r="J15" s="16" t="s">
        <v>78</v>
      </c>
      <c r="K15" s="16"/>
      <c r="L15" s="15"/>
    </row>
    <row r="16" spans="1:14" x14ac:dyDescent="0.2">
      <c r="A16" s="32">
        <v>12</v>
      </c>
      <c r="B16" s="15" t="s">
        <v>89</v>
      </c>
      <c r="C16" s="14"/>
      <c r="D16" s="16"/>
      <c r="E16" s="16" t="s">
        <v>78</v>
      </c>
      <c r="F16" s="16"/>
      <c r="G16" s="15"/>
      <c r="H16" s="14"/>
      <c r="I16" s="16"/>
      <c r="J16" s="16" t="s">
        <v>78</v>
      </c>
      <c r="K16" s="16"/>
      <c r="L16" s="15"/>
    </row>
    <row r="17" spans="1:13" x14ac:dyDescent="0.2">
      <c r="A17" s="32">
        <v>13</v>
      </c>
      <c r="B17" s="15" t="s">
        <v>90</v>
      </c>
      <c r="C17" s="14"/>
      <c r="D17" s="16" t="s">
        <v>78</v>
      </c>
      <c r="E17" s="16"/>
      <c r="F17" s="16"/>
      <c r="G17" s="15"/>
      <c r="H17" s="14"/>
      <c r="I17" s="16" t="s">
        <v>78</v>
      </c>
      <c r="J17" s="16"/>
      <c r="K17" s="16"/>
      <c r="L17" s="15"/>
    </row>
    <row r="18" spans="1:13" x14ac:dyDescent="0.2">
      <c r="A18" s="32">
        <v>14</v>
      </c>
      <c r="B18" s="15" t="s">
        <v>91</v>
      </c>
      <c r="C18" s="14"/>
      <c r="D18" s="16"/>
      <c r="E18" s="16"/>
      <c r="F18" s="16" t="s">
        <v>78</v>
      </c>
      <c r="G18" s="15"/>
      <c r="H18" s="14"/>
      <c r="I18" s="16"/>
      <c r="J18" s="16"/>
      <c r="K18" s="16" t="s">
        <v>78</v>
      </c>
      <c r="L18" s="15"/>
    </row>
    <row r="19" spans="1:13" x14ac:dyDescent="0.2">
      <c r="A19" s="32">
        <v>15</v>
      </c>
      <c r="B19" s="15" t="s">
        <v>92</v>
      </c>
      <c r="C19" s="14"/>
      <c r="D19" s="16"/>
      <c r="E19" s="16"/>
      <c r="F19" s="16" t="s">
        <v>78</v>
      </c>
      <c r="G19" s="15"/>
      <c r="H19" s="14"/>
      <c r="I19" s="16"/>
      <c r="J19" s="16" t="s">
        <v>78</v>
      </c>
      <c r="K19" s="16"/>
      <c r="L19" s="15"/>
    </row>
    <row r="20" spans="1:13" ht="16" thickBot="1" x14ac:dyDescent="0.25">
      <c r="A20" s="34">
        <v>16</v>
      </c>
      <c r="B20" s="18" t="s">
        <v>93</v>
      </c>
      <c r="C20" s="17"/>
      <c r="D20" s="19" t="s">
        <v>78</v>
      </c>
      <c r="E20" s="19"/>
      <c r="F20" s="19"/>
      <c r="G20" s="18"/>
      <c r="H20" s="17"/>
      <c r="I20" s="19"/>
      <c r="J20" s="19" t="s">
        <v>78</v>
      </c>
      <c r="K20" s="19"/>
      <c r="L20" s="18"/>
    </row>
    <row r="21" spans="1:13" ht="16" customHeight="1" thickBot="1" x14ac:dyDescent="0.25">
      <c r="A21" s="35" t="s">
        <v>71</v>
      </c>
      <c r="B21" s="36"/>
      <c r="C21" s="20">
        <f>0*100%/16</f>
        <v>0</v>
      </c>
      <c r="D21" s="38">
        <f>4*100%/16</f>
        <v>0.25</v>
      </c>
      <c r="E21" s="38">
        <f>5*100%/16</f>
        <v>0.3125</v>
      </c>
      <c r="F21" s="38">
        <f>7*100%/16</f>
        <v>0.4375</v>
      </c>
      <c r="G21" s="38">
        <f>0*100%/16</f>
        <v>0</v>
      </c>
      <c r="H21" s="38">
        <f>0*100%/16</f>
        <v>0</v>
      </c>
      <c r="I21" s="38">
        <f>4*100%/16</f>
        <v>0.25</v>
      </c>
      <c r="J21" s="38">
        <f>6*100%/16</f>
        <v>0.375</v>
      </c>
      <c r="K21" s="38">
        <f>6*100%/16</f>
        <v>0.375</v>
      </c>
      <c r="L21" s="38">
        <f>0*100%/16</f>
        <v>0</v>
      </c>
      <c r="M21" t="s">
        <v>68</v>
      </c>
    </row>
    <row r="23" spans="1:13" ht="16" thickBot="1" x14ac:dyDescent="0.25"/>
    <row r="24" spans="1:13" ht="48" customHeight="1" thickBot="1" x14ac:dyDescent="0.25">
      <c r="A24" s="39" t="s">
        <v>95</v>
      </c>
      <c r="B24" s="40"/>
      <c r="C24" s="26" t="s">
        <v>51</v>
      </c>
      <c r="D24" s="27"/>
      <c r="E24" s="27"/>
      <c r="F24" s="27"/>
      <c r="G24" s="28"/>
      <c r="H24" s="29" t="s">
        <v>52</v>
      </c>
      <c r="I24" s="30"/>
      <c r="J24" s="30"/>
      <c r="K24" s="30"/>
      <c r="L24" s="31"/>
    </row>
    <row r="25" spans="1:13" x14ac:dyDescent="0.2">
      <c r="A25" s="21" t="s">
        <v>69</v>
      </c>
      <c r="B25" s="22" t="s">
        <v>70</v>
      </c>
      <c r="C25" s="23" t="s">
        <v>72</v>
      </c>
      <c r="D25" s="24" t="s">
        <v>73</v>
      </c>
      <c r="E25" s="24" t="s">
        <v>74</v>
      </c>
      <c r="F25" s="24" t="s">
        <v>75</v>
      </c>
      <c r="G25" s="25" t="s">
        <v>76</v>
      </c>
      <c r="H25" s="23" t="s">
        <v>72</v>
      </c>
      <c r="I25" s="24" t="s">
        <v>73</v>
      </c>
      <c r="J25" s="24" t="s">
        <v>74</v>
      </c>
      <c r="K25" s="24" t="s">
        <v>75</v>
      </c>
      <c r="L25" s="25" t="s">
        <v>76</v>
      </c>
    </row>
    <row r="26" spans="1:13" x14ac:dyDescent="0.2">
      <c r="A26" s="32">
        <v>1</v>
      </c>
      <c r="B26" s="15" t="s">
        <v>77</v>
      </c>
      <c r="C26" s="14"/>
      <c r="D26" s="16" t="s">
        <v>78</v>
      </c>
      <c r="E26" s="16"/>
      <c r="F26" s="16"/>
      <c r="G26" s="15"/>
      <c r="H26" s="14"/>
      <c r="I26" s="16"/>
      <c r="J26" s="16" t="s">
        <v>78</v>
      </c>
      <c r="K26" s="16"/>
      <c r="L26" s="15"/>
    </row>
    <row r="27" spans="1:13" x14ac:dyDescent="0.2">
      <c r="A27" s="32">
        <v>2</v>
      </c>
      <c r="B27" s="15" t="s">
        <v>79</v>
      </c>
      <c r="C27" s="14" t="s">
        <v>78</v>
      </c>
      <c r="D27" s="16"/>
      <c r="E27" s="16"/>
      <c r="F27" s="16"/>
      <c r="G27" s="15"/>
      <c r="H27" s="14" t="s">
        <v>78</v>
      </c>
      <c r="I27" s="16"/>
      <c r="J27" s="16"/>
      <c r="K27" s="16"/>
      <c r="L27" s="15"/>
    </row>
    <row r="28" spans="1:13" x14ac:dyDescent="0.2">
      <c r="A28" s="32">
        <v>3</v>
      </c>
      <c r="B28" s="15" t="s">
        <v>80</v>
      </c>
      <c r="C28" s="14" t="s">
        <v>78</v>
      </c>
      <c r="D28" s="16"/>
      <c r="E28" s="16"/>
      <c r="F28" s="16"/>
      <c r="G28" s="15"/>
      <c r="H28" s="14"/>
      <c r="I28" s="16"/>
      <c r="J28" s="16" t="s">
        <v>78</v>
      </c>
      <c r="K28" s="16"/>
      <c r="L28" s="15"/>
    </row>
    <row r="29" spans="1:13" x14ac:dyDescent="0.2">
      <c r="A29" s="32">
        <v>4</v>
      </c>
      <c r="B29" s="15" t="s">
        <v>81</v>
      </c>
      <c r="C29" s="14" t="s">
        <v>78</v>
      </c>
      <c r="D29" s="16"/>
      <c r="E29" s="16"/>
      <c r="F29" s="16"/>
      <c r="G29" s="15"/>
      <c r="H29" s="14"/>
      <c r="I29" s="16"/>
      <c r="J29" s="16" t="s">
        <v>78</v>
      </c>
      <c r="K29" s="16"/>
      <c r="L29" s="15"/>
    </row>
    <row r="30" spans="1:13" x14ac:dyDescent="0.2">
      <c r="A30" s="32">
        <v>5</v>
      </c>
      <c r="B30" s="15" t="s">
        <v>82</v>
      </c>
      <c r="C30" s="14"/>
      <c r="D30" s="16" t="s">
        <v>78</v>
      </c>
      <c r="E30" s="16"/>
      <c r="F30" s="16"/>
      <c r="G30" s="15"/>
      <c r="H30" s="14"/>
      <c r="I30" s="16" t="s">
        <v>78</v>
      </c>
      <c r="J30" s="16"/>
      <c r="K30" s="16"/>
      <c r="L30" s="15"/>
    </row>
    <row r="31" spans="1:13" x14ac:dyDescent="0.2">
      <c r="A31" s="32">
        <v>6</v>
      </c>
      <c r="B31" s="15" t="s">
        <v>83</v>
      </c>
      <c r="C31" s="14" t="s">
        <v>78</v>
      </c>
      <c r="D31" s="16"/>
      <c r="E31" s="16"/>
      <c r="F31" s="16"/>
      <c r="G31" s="15"/>
      <c r="H31" s="14"/>
      <c r="I31" s="16"/>
      <c r="J31" s="16"/>
      <c r="K31" s="16" t="s">
        <v>78</v>
      </c>
      <c r="L31" s="15"/>
    </row>
    <row r="32" spans="1:13" x14ac:dyDescent="0.2">
      <c r="A32" s="32">
        <v>7</v>
      </c>
      <c r="B32" s="15" t="s">
        <v>84</v>
      </c>
      <c r="C32" s="14"/>
      <c r="D32" s="16" t="s">
        <v>78</v>
      </c>
      <c r="E32" s="16"/>
      <c r="F32" s="16"/>
      <c r="G32" s="15"/>
      <c r="H32" s="14"/>
      <c r="I32" s="16"/>
      <c r="J32" s="16"/>
      <c r="K32" s="16" t="s">
        <v>78</v>
      </c>
      <c r="L32" s="15"/>
    </row>
    <row r="33" spans="1:12" x14ac:dyDescent="0.2">
      <c r="A33" s="32">
        <v>8</v>
      </c>
      <c r="B33" s="15" t="s">
        <v>85</v>
      </c>
      <c r="C33" s="14"/>
      <c r="D33" s="16" t="s">
        <v>78</v>
      </c>
      <c r="E33" s="16"/>
      <c r="F33" s="16"/>
      <c r="G33" s="15"/>
      <c r="H33" s="14"/>
      <c r="I33" s="16"/>
      <c r="J33" s="16" t="s">
        <v>78</v>
      </c>
      <c r="K33" s="16"/>
      <c r="L33" s="15"/>
    </row>
    <row r="34" spans="1:12" x14ac:dyDescent="0.2">
      <c r="A34" s="32">
        <v>9</v>
      </c>
      <c r="B34" s="15" t="s">
        <v>86</v>
      </c>
      <c r="C34" s="14"/>
      <c r="D34" s="16"/>
      <c r="E34" s="16" t="s">
        <v>78</v>
      </c>
      <c r="F34" s="16"/>
      <c r="G34" s="15"/>
      <c r="H34" s="14"/>
      <c r="I34" s="16" t="s">
        <v>78</v>
      </c>
      <c r="J34" s="16"/>
      <c r="K34" s="16"/>
      <c r="L34" s="15"/>
    </row>
    <row r="35" spans="1:12" x14ac:dyDescent="0.2">
      <c r="A35" s="32">
        <v>10</v>
      </c>
      <c r="B35" s="15" t="s">
        <v>87</v>
      </c>
      <c r="C35" s="14"/>
      <c r="D35" s="16"/>
      <c r="E35" s="16" t="s">
        <v>78</v>
      </c>
      <c r="F35" s="16"/>
      <c r="G35" s="15"/>
      <c r="H35" s="14"/>
      <c r="I35" s="16"/>
      <c r="J35" s="16" t="s">
        <v>78</v>
      </c>
      <c r="K35" s="16"/>
      <c r="L35" s="15"/>
    </row>
    <row r="36" spans="1:12" x14ac:dyDescent="0.2">
      <c r="A36" s="33">
        <v>11</v>
      </c>
      <c r="B36" s="15" t="s">
        <v>88</v>
      </c>
      <c r="C36" s="14" t="s">
        <v>78</v>
      </c>
      <c r="D36" s="16"/>
      <c r="E36" s="16"/>
      <c r="F36" s="16"/>
      <c r="G36" s="15"/>
      <c r="H36" s="14"/>
      <c r="I36" s="16" t="s">
        <v>78</v>
      </c>
      <c r="J36" s="16"/>
      <c r="K36" s="16"/>
      <c r="L36" s="15"/>
    </row>
    <row r="37" spans="1:12" x14ac:dyDescent="0.2">
      <c r="A37" s="32">
        <v>12</v>
      </c>
      <c r="B37" s="15" t="s">
        <v>89</v>
      </c>
      <c r="C37" s="14"/>
      <c r="D37" s="16"/>
      <c r="E37" s="16" t="s">
        <v>78</v>
      </c>
      <c r="F37" s="16"/>
      <c r="G37" s="15"/>
      <c r="H37" s="14"/>
      <c r="I37" s="16"/>
      <c r="J37" s="16" t="s">
        <v>78</v>
      </c>
      <c r="K37" s="16"/>
      <c r="L37" s="15"/>
    </row>
    <row r="38" spans="1:12" x14ac:dyDescent="0.2">
      <c r="A38" s="32">
        <v>13</v>
      </c>
      <c r="B38" s="15" t="s">
        <v>90</v>
      </c>
      <c r="C38" s="14" t="s">
        <v>78</v>
      </c>
      <c r="D38" s="16"/>
      <c r="E38" s="16"/>
      <c r="F38" s="16"/>
      <c r="G38" s="15"/>
      <c r="H38" s="14"/>
      <c r="I38" s="16" t="s">
        <v>78</v>
      </c>
      <c r="J38" s="16"/>
      <c r="K38" s="16"/>
      <c r="L38" s="15"/>
    </row>
    <row r="39" spans="1:12" x14ac:dyDescent="0.2">
      <c r="A39" s="32">
        <v>14</v>
      </c>
      <c r="B39" s="15" t="s">
        <v>91</v>
      </c>
      <c r="C39" s="14"/>
      <c r="D39" s="16" t="s">
        <v>78</v>
      </c>
      <c r="E39" s="16"/>
      <c r="F39" s="16"/>
      <c r="G39" s="15"/>
      <c r="H39" s="14"/>
      <c r="I39" s="16" t="s">
        <v>78</v>
      </c>
      <c r="J39" s="16"/>
      <c r="K39" s="16"/>
      <c r="L39" s="15"/>
    </row>
    <row r="40" spans="1:12" x14ac:dyDescent="0.2">
      <c r="A40" s="32">
        <v>15</v>
      </c>
      <c r="B40" s="15" t="s">
        <v>92</v>
      </c>
      <c r="C40" s="14"/>
      <c r="D40" s="16" t="s">
        <v>78</v>
      </c>
      <c r="E40" s="16"/>
      <c r="F40" s="16"/>
      <c r="G40" s="15"/>
      <c r="H40" s="14"/>
      <c r="I40" s="16" t="s">
        <v>78</v>
      </c>
      <c r="J40" s="16"/>
      <c r="K40" s="16"/>
      <c r="L40" s="15"/>
    </row>
    <row r="41" spans="1:12" ht="16" thickBot="1" x14ac:dyDescent="0.25">
      <c r="A41" s="34">
        <v>16</v>
      </c>
      <c r="B41" s="18" t="s">
        <v>93</v>
      </c>
      <c r="C41" s="17" t="s">
        <v>78</v>
      </c>
      <c r="D41" s="19"/>
      <c r="E41" s="19"/>
      <c r="F41" s="19"/>
      <c r="G41" s="18"/>
      <c r="H41" s="17" t="s">
        <v>78</v>
      </c>
      <c r="I41" s="19"/>
      <c r="J41" s="19"/>
      <c r="K41" s="19"/>
      <c r="L41" s="18"/>
    </row>
    <row r="42" spans="1:12" ht="16" customHeight="1" thickBot="1" x14ac:dyDescent="0.25">
      <c r="A42" s="35" t="s">
        <v>71</v>
      </c>
      <c r="B42" s="36"/>
      <c r="C42" s="38">
        <f>7*100%/16</f>
        <v>0.4375</v>
      </c>
      <c r="D42" s="38">
        <f>6*100%/16</f>
        <v>0.375</v>
      </c>
      <c r="E42" s="38">
        <f>3*100%/16</f>
        <v>0.1875</v>
      </c>
      <c r="F42" s="38">
        <f>0*100%/16</f>
        <v>0</v>
      </c>
      <c r="G42" s="38">
        <f>0*100%/16</f>
        <v>0</v>
      </c>
      <c r="H42" s="38">
        <f>2*100%/16</f>
        <v>0.125</v>
      </c>
      <c r="I42" s="38">
        <f>6*100%/16</f>
        <v>0.375</v>
      </c>
      <c r="J42" s="38">
        <f>6*100%/16</f>
        <v>0.375</v>
      </c>
      <c r="K42" s="38">
        <f>2*100%/16</f>
        <v>0.125</v>
      </c>
      <c r="L42" s="38">
        <f>0*100%/16</f>
        <v>0</v>
      </c>
    </row>
    <row r="44" spans="1:12" ht="16" thickBot="1" x14ac:dyDescent="0.25"/>
    <row r="45" spans="1:12" ht="46" customHeight="1" thickBot="1" x14ac:dyDescent="0.25">
      <c r="A45" s="39" t="s">
        <v>96</v>
      </c>
      <c r="B45" s="40"/>
      <c r="C45" s="26" t="s">
        <v>53</v>
      </c>
      <c r="D45" s="27"/>
      <c r="E45" s="27"/>
      <c r="F45" s="27"/>
      <c r="G45" s="28"/>
      <c r="H45" s="29" t="s">
        <v>54</v>
      </c>
      <c r="I45" s="30"/>
      <c r="J45" s="30"/>
      <c r="K45" s="30"/>
      <c r="L45" s="31"/>
    </row>
    <row r="46" spans="1:12" x14ac:dyDescent="0.2">
      <c r="A46" s="21" t="s">
        <v>69</v>
      </c>
      <c r="B46" s="22" t="s">
        <v>70</v>
      </c>
      <c r="C46" s="23" t="s">
        <v>72</v>
      </c>
      <c r="D46" s="24" t="s">
        <v>73</v>
      </c>
      <c r="E46" s="24" t="s">
        <v>74</v>
      </c>
      <c r="F46" s="24" t="s">
        <v>75</v>
      </c>
      <c r="G46" s="25" t="s">
        <v>76</v>
      </c>
      <c r="H46" s="23" t="s">
        <v>72</v>
      </c>
      <c r="I46" s="24" t="s">
        <v>73</v>
      </c>
      <c r="J46" s="24" t="s">
        <v>74</v>
      </c>
      <c r="K46" s="24" t="s">
        <v>75</v>
      </c>
      <c r="L46" s="25" t="s">
        <v>76</v>
      </c>
    </row>
    <row r="47" spans="1:12" x14ac:dyDescent="0.2">
      <c r="A47" s="32">
        <v>1</v>
      </c>
      <c r="B47" s="15" t="s">
        <v>77</v>
      </c>
      <c r="C47" s="14"/>
      <c r="D47" s="16"/>
      <c r="E47" s="16"/>
      <c r="F47" s="16" t="s">
        <v>78</v>
      </c>
      <c r="G47" s="15"/>
      <c r="H47" s="14"/>
      <c r="I47" s="16"/>
      <c r="J47" s="16"/>
      <c r="K47" s="16" t="s">
        <v>78</v>
      </c>
      <c r="L47" s="15"/>
    </row>
    <row r="48" spans="1:12" x14ac:dyDescent="0.2">
      <c r="A48" s="32">
        <v>2</v>
      </c>
      <c r="B48" s="15" t="s">
        <v>79</v>
      </c>
      <c r="C48" s="14"/>
      <c r="D48" s="16"/>
      <c r="E48" s="16"/>
      <c r="F48" s="16"/>
      <c r="G48" s="15" t="s">
        <v>78</v>
      </c>
      <c r="H48" s="14"/>
      <c r="I48" s="16"/>
      <c r="J48" s="16"/>
      <c r="K48" s="16"/>
      <c r="L48" s="15" t="s">
        <v>78</v>
      </c>
    </row>
    <row r="49" spans="1:12" x14ac:dyDescent="0.2">
      <c r="A49" s="32">
        <v>3</v>
      </c>
      <c r="B49" s="15" t="s">
        <v>80</v>
      </c>
      <c r="C49" s="14"/>
      <c r="D49" s="16"/>
      <c r="E49" s="16"/>
      <c r="F49" s="16" t="s">
        <v>78</v>
      </c>
      <c r="G49" s="15"/>
      <c r="H49" s="14"/>
      <c r="I49" s="16"/>
      <c r="J49" s="16"/>
      <c r="K49" s="16" t="s">
        <v>78</v>
      </c>
      <c r="L49" s="15"/>
    </row>
    <row r="50" spans="1:12" x14ac:dyDescent="0.2">
      <c r="A50" s="32">
        <v>4</v>
      </c>
      <c r="B50" s="15" t="s">
        <v>81</v>
      </c>
      <c r="C50" s="14"/>
      <c r="D50" s="16"/>
      <c r="E50" s="16"/>
      <c r="F50" s="16" t="s">
        <v>78</v>
      </c>
      <c r="G50" s="15"/>
      <c r="H50" s="14"/>
      <c r="I50" s="16"/>
      <c r="J50" s="16"/>
      <c r="K50" s="16" t="s">
        <v>78</v>
      </c>
      <c r="L50" s="15"/>
    </row>
    <row r="51" spans="1:12" x14ac:dyDescent="0.2">
      <c r="A51" s="32">
        <v>5</v>
      </c>
      <c r="B51" s="15" t="s">
        <v>82</v>
      </c>
      <c r="C51" s="14"/>
      <c r="D51" s="16"/>
      <c r="E51" s="16" t="s">
        <v>78</v>
      </c>
      <c r="F51" s="16"/>
      <c r="G51" s="15"/>
      <c r="H51" s="14"/>
      <c r="I51" s="16"/>
      <c r="J51" s="16" t="s">
        <v>78</v>
      </c>
      <c r="K51" s="16"/>
      <c r="L51" s="15"/>
    </row>
    <row r="52" spans="1:12" x14ac:dyDescent="0.2">
      <c r="A52" s="32">
        <v>6</v>
      </c>
      <c r="B52" s="15" t="s">
        <v>83</v>
      </c>
      <c r="C52" s="14"/>
      <c r="D52" s="16"/>
      <c r="E52" s="16" t="s">
        <v>78</v>
      </c>
      <c r="F52" s="16"/>
      <c r="G52" s="15"/>
      <c r="H52" s="14"/>
      <c r="I52" s="16"/>
      <c r="J52" s="16" t="s">
        <v>78</v>
      </c>
      <c r="K52" s="16"/>
      <c r="L52" s="15"/>
    </row>
    <row r="53" spans="1:12" x14ac:dyDescent="0.2">
      <c r="A53" s="32">
        <v>7</v>
      </c>
      <c r="B53" s="15" t="s">
        <v>84</v>
      </c>
      <c r="C53" s="14" t="s">
        <v>78</v>
      </c>
      <c r="D53" s="16"/>
      <c r="E53" s="16"/>
      <c r="F53" s="16"/>
      <c r="G53" s="15"/>
      <c r="H53" s="14"/>
      <c r="I53" s="16" t="s">
        <v>78</v>
      </c>
      <c r="J53" s="16"/>
      <c r="K53" s="16"/>
      <c r="L53" s="15"/>
    </row>
    <row r="54" spans="1:12" x14ac:dyDescent="0.2">
      <c r="A54" s="32">
        <v>8</v>
      </c>
      <c r="B54" s="15" t="s">
        <v>85</v>
      </c>
      <c r="C54" s="14" t="s">
        <v>78</v>
      </c>
      <c r="D54" s="16"/>
      <c r="E54" s="16"/>
      <c r="F54" s="16"/>
      <c r="G54" s="15"/>
      <c r="H54" s="14"/>
      <c r="I54" s="16"/>
      <c r="J54" s="16"/>
      <c r="K54" s="16"/>
      <c r="L54" s="15" t="s">
        <v>78</v>
      </c>
    </row>
    <row r="55" spans="1:12" x14ac:dyDescent="0.2">
      <c r="A55" s="32">
        <v>9</v>
      </c>
      <c r="B55" s="15" t="s">
        <v>86</v>
      </c>
      <c r="C55" s="14"/>
      <c r="D55" s="16"/>
      <c r="E55" s="16"/>
      <c r="F55" s="16" t="s">
        <v>78</v>
      </c>
      <c r="G55" s="15"/>
      <c r="H55" s="14"/>
      <c r="I55" s="16"/>
      <c r="J55" s="16"/>
      <c r="K55" s="16" t="s">
        <v>78</v>
      </c>
      <c r="L55" s="15"/>
    </row>
    <row r="56" spans="1:12" x14ac:dyDescent="0.2">
      <c r="A56" s="32">
        <v>10</v>
      </c>
      <c r="B56" s="15" t="s">
        <v>87</v>
      </c>
      <c r="C56" s="14"/>
      <c r="D56" s="16"/>
      <c r="E56" s="16" t="s">
        <v>78</v>
      </c>
      <c r="F56" s="16"/>
      <c r="G56" s="15"/>
      <c r="H56" s="14"/>
      <c r="I56" s="16"/>
      <c r="J56" s="16" t="s">
        <v>78</v>
      </c>
      <c r="K56" s="16"/>
      <c r="L56" s="15"/>
    </row>
    <row r="57" spans="1:12" x14ac:dyDescent="0.2">
      <c r="A57" s="33">
        <v>11</v>
      </c>
      <c r="B57" s="15" t="s">
        <v>88</v>
      </c>
      <c r="C57" s="14"/>
      <c r="D57" s="16"/>
      <c r="E57" s="16" t="s">
        <v>78</v>
      </c>
      <c r="F57" s="16"/>
      <c r="G57" s="15"/>
      <c r="H57" s="14"/>
      <c r="I57" s="16"/>
      <c r="J57" s="16" t="s">
        <v>78</v>
      </c>
      <c r="K57" s="16"/>
      <c r="L57" s="15"/>
    </row>
    <row r="58" spans="1:12" x14ac:dyDescent="0.2">
      <c r="A58" s="32">
        <v>12</v>
      </c>
      <c r="B58" s="15" t="s">
        <v>89</v>
      </c>
      <c r="C58" s="14"/>
      <c r="D58" s="16"/>
      <c r="E58" s="16" t="s">
        <v>78</v>
      </c>
      <c r="F58" s="16"/>
      <c r="G58" s="15"/>
      <c r="H58" s="14"/>
      <c r="I58" s="16"/>
      <c r="J58" s="16" t="s">
        <v>78</v>
      </c>
      <c r="K58" s="16"/>
      <c r="L58" s="15"/>
    </row>
    <row r="59" spans="1:12" x14ac:dyDescent="0.2">
      <c r="A59" s="32">
        <v>13</v>
      </c>
      <c r="B59" s="15" t="s">
        <v>90</v>
      </c>
      <c r="C59" s="14"/>
      <c r="D59" s="16"/>
      <c r="E59" s="16" t="s">
        <v>78</v>
      </c>
      <c r="F59" s="16"/>
      <c r="G59" s="15"/>
      <c r="H59" s="14"/>
      <c r="I59" s="16"/>
      <c r="J59" s="16"/>
      <c r="K59" s="16" t="s">
        <v>78</v>
      </c>
      <c r="L59" s="15"/>
    </row>
    <row r="60" spans="1:12" x14ac:dyDescent="0.2">
      <c r="A60" s="32">
        <v>14</v>
      </c>
      <c r="B60" s="15" t="s">
        <v>91</v>
      </c>
      <c r="C60" s="14"/>
      <c r="D60" s="16"/>
      <c r="E60" s="16"/>
      <c r="F60" s="16" t="s">
        <v>78</v>
      </c>
      <c r="G60" s="15"/>
      <c r="H60" s="14"/>
      <c r="I60" s="16"/>
      <c r="J60" s="16"/>
      <c r="K60" s="16" t="s">
        <v>78</v>
      </c>
      <c r="L60" s="15"/>
    </row>
    <row r="61" spans="1:12" x14ac:dyDescent="0.2">
      <c r="A61" s="32">
        <v>15</v>
      </c>
      <c r="B61" s="15" t="s">
        <v>92</v>
      </c>
      <c r="C61" s="14"/>
      <c r="D61" s="16"/>
      <c r="E61" s="16" t="s">
        <v>78</v>
      </c>
      <c r="F61" s="16"/>
      <c r="G61" s="15"/>
      <c r="H61" s="14"/>
      <c r="I61" s="16"/>
      <c r="J61" s="16" t="s">
        <v>78</v>
      </c>
      <c r="K61" s="16"/>
      <c r="L61" s="15"/>
    </row>
    <row r="62" spans="1:12" ht="16" thickBot="1" x14ac:dyDescent="0.25">
      <c r="A62" s="34">
        <v>16</v>
      </c>
      <c r="B62" s="18" t="s">
        <v>93</v>
      </c>
      <c r="C62" s="17" t="s">
        <v>78</v>
      </c>
      <c r="D62" s="19"/>
      <c r="E62" s="19"/>
      <c r="F62" s="19"/>
      <c r="G62" s="18"/>
      <c r="H62" s="17"/>
      <c r="I62" s="19"/>
      <c r="J62" s="19" t="s">
        <v>78</v>
      </c>
      <c r="K62" s="19"/>
      <c r="L62" s="18"/>
    </row>
    <row r="63" spans="1:12" ht="16" thickBot="1" x14ac:dyDescent="0.25">
      <c r="A63" s="35" t="s">
        <v>71</v>
      </c>
      <c r="B63" s="36"/>
      <c r="C63" s="38">
        <f>3*100%/16</f>
        <v>0.1875</v>
      </c>
      <c r="D63" s="38">
        <f>0*100%/16</f>
        <v>0</v>
      </c>
      <c r="E63" s="38">
        <f>7*100%/16</f>
        <v>0.4375</v>
      </c>
      <c r="F63" s="38">
        <f>5*100%/16</f>
        <v>0.3125</v>
      </c>
      <c r="G63" s="38">
        <f>1*100%/16</f>
        <v>6.25E-2</v>
      </c>
      <c r="H63" s="38">
        <f>0*100%/16</f>
        <v>0</v>
      </c>
      <c r="I63" s="38">
        <f>1*100%/16</f>
        <v>6.25E-2</v>
      </c>
      <c r="J63" s="38">
        <f>7*100%/16</f>
        <v>0.4375</v>
      </c>
      <c r="K63" s="38">
        <f>6*100%/16</f>
        <v>0.375</v>
      </c>
      <c r="L63" s="38">
        <f>2*100%/16</f>
        <v>0.125</v>
      </c>
    </row>
    <row r="65" spans="1:15" ht="16" thickBot="1" x14ac:dyDescent="0.25"/>
    <row r="66" spans="1:15" ht="48" customHeight="1" thickBot="1" x14ac:dyDescent="0.25">
      <c r="A66" s="39" t="s">
        <v>97</v>
      </c>
      <c r="B66" s="40"/>
      <c r="C66" s="26" t="s">
        <v>55</v>
      </c>
      <c r="D66" s="27"/>
      <c r="E66" s="27"/>
      <c r="F66" s="27"/>
      <c r="G66" s="28"/>
      <c r="H66" s="29" t="s">
        <v>56</v>
      </c>
      <c r="I66" s="30"/>
      <c r="J66" s="30"/>
      <c r="K66" s="30"/>
      <c r="L66" s="31"/>
    </row>
    <row r="67" spans="1:15" x14ac:dyDescent="0.2">
      <c r="A67" s="21" t="s">
        <v>69</v>
      </c>
      <c r="B67" s="22" t="s">
        <v>70</v>
      </c>
      <c r="C67" s="23" t="s">
        <v>72</v>
      </c>
      <c r="D67" s="24" t="s">
        <v>73</v>
      </c>
      <c r="E67" s="24" t="s">
        <v>74</v>
      </c>
      <c r="F67" s="24" t="s">
        <v>75</v>
      </c>
      <c r="G67" s="25" t="s">
        <v>76</v>
      </c>
      <c r="H67" s="23" t="s">
        <v>72</v>
      </c>
      <c r="I67" s="24" t="s">
        <v>73</v>
      </c>
      <c r="J67" s="24" t="s">
        <v>74</v>
      </c>
      <c r="K67" s="24" t="s">
        <v>75</v>
      </c>
      <c r="L67" s="25" t="s">
        <v>76</v>
      </c>
    </row>
    <row r="68" spans="1:15" x14ac:dyDescent="0.2">
      <c r="A68" s="32">
        <v>1</v>
      </c>
      <c r="B68" s="15" t="s">
        <v>77</v>
      </c>
      <c r="C68" s="14"/>
      <c r="D68" s="16"/>
      <c r="E68" s="16" t="s">
        <v>78</v>
      </c>
      <c r="F68" s="16"/>
      <c r="G68" s="15"/>
      <c r="H68" s="14"/>
      <c r="I68" s="16" t="s">
        <v>78</v>
      </c>
      <c r="J68" s="16"/>
      <c r="K68" s="16"/>
      <c r="L68" s="15"/>
    </row>
    <row r="69" spans="1:15" x14ac:dyDescent="0.2">
      <c r="A69" s="32">
        <v>2</v>
      </c>
      <c r="B69" s="15" t="s">
        <v>79</v>
      </c>
      <c r="C69" s="14"/>
      <c r="D69" s="16" t="s">
        <v>78</v>
      </c>
      <c r="E69" s="16"/>
      <c r="F69" s="16"/>
      <c r="G69" s="15"/>
      <c r="H69" s="14" t="s">
        <v>78</v>
      </c>
      <c r="I69" s="16"/>
      <c r="J69" s="16"/>
      <c r="K69" s="16"/>
      <c r="L69" s="15"/>
    </row>
    <row r="70" spans="1:15" x14ac:dyDescent="0.2">
      <c r="A70" s="32">
        <v>3</v>
      </c>
      <c r="B70" s="15" t="s">
        <v>80</v>
      </c>
      <c r="C70" s="14"/>
      <c r="D70" s="16"/>
      <c r="E70" s="16"/>
      <c r="F70" s="16" t="s">
        <v>78</v>
      </c>
      <c r="G70" s="15"/>
      <c r="H70" s="14"/>
      <c r="I70" s="16"/>
      <c r="J70" s="16" t="s">
        <v>78</v>
      </c>
      <c r="K70" s="16"/>
      <c r="L70" s="15"/>
    </row>
    <row r="71" spans="1:15" x14ac:dyDescent="0.2">
      <c r="A71" s="32">
        <v>4</v>
      </c>
      <c r="B71" s="15" t="s">
        <v>81</v>
      </c>
      <c r="C71" s="14"/>
      <c r="D71" s="16" t="s">
        <v>78</v>
      </c>
      <c r="E71" s="16"/>
      <c r="F71" s="16"/>
      <c r="G71" s="15"/>
      <c r="H71" s="14"/>
      <c r="I71" s="16"/>
      <c r="J71" s="16" t="s">
        <v>78</v>
      </c>
      <c r="K71" s="16"/>
      <c r="L71" s="15"/>
    </row>
    <row r="72" spans="1:15" x14ac:dyDescent="0.2">
      <c r="A72" s="32">
        <v>5</v>
      </c>
      <c r="B72" s="15" t="s">
        <v>82</v>
      </c>
      <c r="C72" s="14"/>
      <c r="D72" s="16"/>
      <c r="E72" s="16"/>
      <c r="F72" s="16" t="s">
        <v>78</v>
      </c>
      <c r="G72" s="15"/>
      <c r="H72" s="14"/>
      <c r="I72" s="16"/>
      <c r="J72" s="16"/>
      <c r="K72" s="16" t="s">
        <v>78</v>
      </c>
      <c r="L72" s="15"/>
    </row>
    <row r="73" spans="1:15" x14ac:dyDescent="0.2">
      <c r="A73" s="32">
        <v>6</v>
      </c>
      <c r="B73" s="15" t="s">
        <v>83</v>
      </c>
      <c r="C73" s="14"/>
      <c r="D73" s="16"/>
      <c r="E73" s="16" t="s">
        <v>78</v>
      </c>
      <c r="F73" s="16"/>
      <c r="G73" s="15"/>
      <c r="H73" s="14"/>
      <c r="I73" s="16" t="s">
        <v>78</v>
      </c>
      <c r="J73" s="16"/>
      <c r="K73" s="16"/>
      <c r="L73" s="15"/>
    </row>
    <row r="74" spans="1:15" x14ac:dyDescent="0.2">
      <c r="A74" s="32">
        <v>7</v>
      </c>
      <c r="B74" s="15" t="s">
        <v>84</v>
      </c>
      <c r="C74" s="14"/>
      <c r="D74" s="16"/>
      <c r="E74" s="16"/>
      <c r="F74" s="16" t="s">
        <v>78</v>
      </c>
      <c r="G74" s="15"/>
      <c r="H74" s="14"/>
      <c r="I74" s="16"/>
      <c r="J74" s="16"/>
      <c r="K74" s="16" t="s">
        <v>78</v>
      </c>
      <c r="L74" s="15"/>
    </row>
    <row r="75" spans="1:15" x14ac:dyDescent="0.2">
      <c r="A75" s="32">
        <v>8</v>
      </c>
      <c r="B75" s="15" t="s">
        <v>85</v>
      </c>
      <c r="C75" s="14"/>
      <c r="D75" s="16"/>
      <c r="E75" s="16"/>
      <c r="F75" s="16" t="s">
        <v>78</v>
      </c>
      <c r="G75" s="15"/>
      <c r="H75" s="14"/>
      <c r="I75" s="16"/>
      <c r="J75" s="16"/>
      <c r="K75" s="16" t="s">
        <v>78</v>
      </c>
      <c r="L75" s="15"/>
    </row>
    <row r="76" spans="1:15" x14ac:dyDescent="0.2">
      <c r="A76" s="32">
        <v>9</v>
      </c>
      <c r="B76" s="15" t="s">
        <v>86</v>
      </c>
      <c r="C76" s="14"/>
      <c r="D76" s="16"/>
      <c r="E76" s="16"/>
      <c r="F76" s="16" t="s">
        <v>78</v>
      </c>
      <c r="G76" s="15"/>
      <c r="H76" s="14"/>
      <c r="I76" s="16"/>
      <c r="J76" s="16"/>
      <c r="K76" s="16" t="s">
        <v>78</v>
      </c>
      <c r="L76" s="15"/>
    </row>
    <row r="77" spans="1:15" x14ac:dyDescent="0.2">
      <c r="A77" s="32">
        <v>10</v>
      </c>
      <c r="B77" s="15" t="s">
        <v>87</v>
      </c>
      <c r="C77" s="14"/>
      <c r="D77" s="16"/>
      <c r="E77" s="16"/>
      <c r="F77" s="16" t="s">
        <v>78</v>
      </c>
      <c r="G77" s="15"/>
      <c r="H77" s="14"/>
      <c r="I77" s="16"/>
      <c r="J77" s="16" t="s">
        <v>78</v>
      </c>
      <c r="K77" s="16"/>
      <c r="L77" s="15"/>
    </row>
    <row r="78" spans="1:15" x14ac:dyDescent="0.2">
      <c r="A78" s="33">
        <v>11</v>
      </c>
      <c r="B78" s="15" t="s">
        <v>88</v>
      </c>
      <c r="C78" s="14"/>
      <c r="D78" s="16"/>
      <c r="E78" s="16"/>
      <c r="F78" s="16" t="s">
        <v>78</v>
      </c>
      <c r="G78" s="15"/>
      <c r="H78" s="14"/>
      <c r="I78" s="16"/>
      <c r="J78" s="16"/>
      <c r="K78" s="16" t="s">
        <v>78</v>
      </c>
      <c r="L78" s="15"/>
      <c r="O78" t="s">
        <v>68</v>
      </c>
    </row>
    <row r="79" spans="1:15" x14ac:dyDescent="0.2">
      <c r="A79" s="32">
        <v>12</v>
      </c>
      <c r="B79" s="15" t="s">
        <v>89</v>
      </c>
      <c r="C79" s="14"/>
      <c r="D79" s="16"/>
      <c r="E79" s="16" t="s">
        <v>78</v>
      </c>
      <c r="F79" s="16"/>
      <c r="G79" s="15"/>
      <c r="H79" s="14"/>
      <c r="I79" s="16"/>
      <c r="J79" s="16" t="s">
        <v>78</v>
      </c>
      <c r="K79" s="16"/>
      <c r="L79" s="15"/>
    </row>
    <row r="80" spans="1:15" x14ac:dyDescent="0.2">
      <c r="A80" s="32">
        <v>13</v>
      </c>
      <c r="B80" s="15" t="s">
        <v>90</v>
      </c>
      <c r="C80" s="14"/>
      <c r="D80" s="16"/>
      <c r="E80" s="16"/>
      <c r="F80" s="16" t="s">
        <v>78</v>
      </c>
      <c r="G80" s="15"/>
      <c r="H80" s="14"/>
      <c r="I80" s="16"/>
      <c r="J80" s="16" t="s">
        <v>78</v>
      </c>
      <c r="K80" s="16"/>
      <c r="L80" s="15"/>
    </row>
    <row r="81" spans="1:12" x14ac:dyDescent="0.2">
      <c r="A81" s="32">
        <v>14</v>
      </c>
      <c r="B81" s="15" t="s">
        <v>91</v>
      </c>
      <c r="C81" s="14"/>
      <c r="D81" s="16"/>
      <c r="E81" s="16"/>
      <c r="F81" s="16" t="s">
        <v>78</v>
      </c>
      <c r="G81" s="15"/>
      <c r="H81" s="14"/>
      <c r="I81" s="16"/>
      <c r="J81" s="16"/>
      <c r="K81" s="16" t="s">
        <v>78</v>
      </c>
      <c r="L81" s="15"/>
    </row>
    <row r="82" spans="1:12" x14ac:dyDescent="0.2">
      <c r="A82" s="32">
        <v>15</v>
      </c>
      <c r="B82" s="15" t="s">
        <v>92</v>
      </c>
      <c r="C82" s="14"/>
      <c r="D82" s="16"/>
      <c r="E82" s="16"/>
      <c r="F82" s="16" t="s">
        <v>78</v>
      </c>
      <c r="G82" s="15"/>
      <c r="H82" s="14"/>
      <c r="I82" s="16"/>
      <c r="J82" s="16"/>
      <c r="K82" s="16" t="s">
        <v>78</v>
      </c>
      <c r="L82" s="15"/>
    </row>
    <row r="83" spans="1:12" ht="16" thickBot="1" x14ac:dyDescent="0.25">
      <c r="A83" s="34">
        <v>16</v>
      </c>
      <c r="B83" s="18" t="s">
        <v>93</v>
      </c>
      <c r="C83" s="17" t="s">
        <v>78</v>
      </c>
      <c r="D83" s="19"/>
      <c r="E83" s="19"/>
      <c r="F83" s="19"/>
      <c r="G83" s="18"/>
      <c r="H83" s="17"/>
      <c r="I83" s="19" t="s">
        <v>78</v>
      </c>
      <c r="J83" s="19"/>
      <c r="K83" s="19"/>
      <c r="L83" s="18"/>
    </row>
    <row r="84" spans="1:12" ht="16" thickBot="1" x14ac:dyDescent="0.25">
      <c r="A84" s="35" t="s">
        <v>71</v>
      </c>
      <c r="B84" s="36"/>
      <c r="C84" s="38">
        <f>1*100%/16</f>
        <v>6.25E-2</v>
      </c>
      <c r="D84" s="38">
        <f>2*100%/16</f>
        <v>0.125</v>
      </c>
      <c r="E84" s="38">
        <f>3*100%/16</f>
        <v>0.1875</v>
      </c>
      <c r="F84" s="38">
        <f>10*100%/16</f>
        <v>0.625</v>
      </c>
      <c r="G84" s="38">
        <f>0*100%/16</f>
        <v>0</v>
      </c>
      <c r="H84" s="38">
        <f>1*100%/16</f>
        <v>6.25E-2</v>
      </c>
      <c r="I84" s="38">
        <f>3*100%/16</f>
        <v>0.1875</v>
      </c>
      <c r="J84" s="38">
        <f>5*100%/16</f>
        <v>0.3125</v>
      </c>
      <c r="K84" s="38">
        <f>7*100%/16</f>
        <v>0.4375</v>
      </c>
      <c r="L84" s="38">
        <f>0*100%/16</f>
        <v>0</v>
      </c>
    </row>
    <row r="86" spans="1:12" ht="16" thickBot="1" x14ac:dyDescent="0.25"/>
    <row r="87" spans="1:12" ht="47" customHeight="1" thickBot="1" x14ac:dyDescent="0.25">
      <c r="A87" s="39">
        <v>16</v>
      </c>
      <c r="B87" s="40"/>
      <c r="C87" s="26" t="s">
        <v>57</v>
      </c>
      <c r="D87" s="27"/>
      <c r="E87" s="27"/>
      <c r="F87" s="27"/>
      <c r="G87" s="28"/>
      <c r="H87" s="41"/>
      <c r="I87" s="41"/>
      <c r="J87" s="41"/>
      <c r="K87" s="41"/>
      <c r="L87" s="41"/>
    </row>
    <row r="88" spans="1:12" x14ac:dyDescent="0.2">
      <c r="A88" s="21" t="s">
        <v>69</v>
      </c>
      <c r="B88" s="22" t="s">
        <v>70</v>
      </c>
      <c r="C88" s="23" t="s">
        <v>72</v>
      </c>
      <c r="D88" s="24" t="s">
        <v>73</v>
      </c>
      <c r="E88" s="24" t="s">
        <v>74</v>
      </c>
      <c r="F88" s="24" t="s">
        <v>75</v>
      </c>
      <c r="G88" s="25" t="s">
        <v>76</v>
      </c>
      <c r="H88" s="41"/>
      <c r="I88" s="41"/>
      <c r="J88" s="41"/>
      <c r="K88" s="41"/>
      <c r="L88" s="41"/>
    </row>
    <row r="89" spans="1:12" x14ac:dyDescent="0.2">
      <c r="A89" s="32">
        <v>1</v>
      </c>
      <c r="B89" s="15" t="s">
        <v>77</v>
      </c>
      <c r="C89" s="14"/>
      <c r="D89" s="16"/>
      <c r="E89" s="16" t="s">
        <v>78</v>
      </c>
      <c r="F89" s="16"/>
      <c r="G89" s="15"/>
      <c r="H89" s="41"/>
      <c r="I89" s="41"/>
      <c r="J89" s="41"/>
      <c r="K89" s="41"/>
      <c r="L89" s="41"/>
    </row>
    <row r="90" spans="1:12" x14ac:dyDescent="0.2">
      <c r="A90" s="32">
        <v>2</v>
      </c>
      <c r="B90" s="15" t="s">
        <v>79</v>
      </c>
      <c r="C90" s="44"/>
      <c r="D90" s="16"/>
      <c r="E90" s="16" t="s">
        <v>78</v>
      </c>
      <c r="F90" s="16"/>
      <c r="G90" s="15"/>
      <c r="H90" s="41"/>
      <c r="I90" s="41"/>
      <c r="J90" s="41"/>
      <c r="K90" s="41"/>
      <c r="L90" s="41"/>
    </row>
    <row r="91" spans="1:12" x14ac:dyDescent="0.2">
      <c r="A91" s="32">
        <v>3</v>
      </c>
      <c r="B91" s="15" t="s">
        <v>80</v>
      </c>
      <c r="C91" s="14"/>
      <c r="D91" s="16"/>
      <c r="E91" s="16"/>
      <c r="F91" s="16" t="s">
        <v>78</v>
      </c>
      <c r="G91" s="15"/>
      <c r="H91" s="41"/>
      <c r="I91" s="41"/>
      <c r="J91" s="41"/>
      <c r="K91" s="41"/>
      <c r="L91" s="41"/>
    </row>
    <row r="92" spans="1:12" x14ac:dyDescent="0.2">
      <c r="A92" s="32">
        <v>4</v>
      </c>
      <c r="B92" s="15" t="s">
        <v>81</v>
      </c>
      <c r="C92" s="14"/>
      <c r="D92" s="16"/>
      <c r="E92" s="16"/>
      <c r="F92" s="16" t="s">
        <v>78</v>
      </c>
      <c r="G92" s="15"/>
      <c r="H92" s="41"/>
      <c r="I92" s="41"/>
      <c r="J92" s="41"/>
      <c r="K92" s="41"/>
      <c r="L92" s="41"/>
    </row>
    <row r="93" spans="1:12" x14ac:dyDescent="0.2">
      <c r="A93" s="32">
        <v>5</v>
      </c>
      <c r="B93" s="15" t="s">
        <v>82</v>
      </c>
      <c r="C93" s="14"/>
      <c r="D93" s="16"/>
      <c r="E93" s="16"/>
      <c r="F93" s="16" t="s">
        <v>78</v>
      </c>
      <c r="G93" s="15"/>
      <c r="H93" s="41"/>
      <c r="I93" s="41"/>
      <c r="J93" s="41"/>
      <c r="K93" s="41"/>
      <c r="L93" s="41"/>
    </row>
    <row r="94" spans="1:12" x14ac:dyDescent="0.2">
      <c r="A94" s="32">
        <v>6</v>
      </c>
      <c r="B94" s="15" t="s">
        <v>83</v>
      </c>
      <c r="C94" s="14"/>
      <c r="D94" s="16"/>
      <c r="E94" s="16"/>
      <c r="F94" s="16" t="s">
        <v>78</v>
      </c>
      <c r="G94" s="15"/>
      <c r="H94" s="41"/>
      <c r="I94" s="41"/>
      <c r="J94" s="41"/>
      <c r="K94" s="41"/>
      <c r="L94" s="41"/>
    </row>
    <row r="95" spans="1:12" x14ac:dyDescent="0.2">
      <c r="A95" s="32">
        <v>7</v>
      </c>
      <c r="B95" s="15" t="s">
        <v>84</v>
      </c>
      <c r="C95" s="14"/>
      <c r="D95" s="16"/>
      <c r="E95" s="16"/>
      <c r="F95" s="16" t="s">
        <v>78</v>
      </c>
      <c r="G95" s="15"/>
      <c r="H95" s="41"/>
      <c r="I95" s="41"/>
      <c r="J95" s="41"/>
      <c r="K95" s="41"/>
      <c r="L95" s="41"/>
    </row>
    <row r="96" spans="1:12" x14ac:dyDescent="0.2">
      <c r="A96" s="32">
        <v>8</v>
      </c>
      <c r="B96" s="15" t="s">
        <v>85</v>
      </c>
      <c r="C96" s="14"/>
      <c r="D96" s="16"/>
      <c r="E96" s="16"/>
      <c r="F96" s="16" t="s">
        <v>78</v>
      </c>
      <c r="G96" s="15"/>
      <c r="H96" s="41"/>
      <c r="I96" s="41"/>
      <c r="J96" s="41"/>
      <c r="K96" s="41"/>
      <c r="L96" s="41"/>
    </row>
    <row r="97" spans="1:12" x14ac:dyDescent="0.2">
      <c r="A97" s="32">
        <v>9</v>
      </c>
      <c r="B97" s="15" t="s">
        <v>86</v>
      </c>
      <c r="C97" s="14"/>
      <c r="D97" s="16"/>
      <c r="E97" s="16"/>
      <c r="F97" s="16" t="s">
        <v>78</v>
      </c>
      <c r="G97" s="15"/>
      <c r="H97" s="41"/>
      <c r="I97" s="41"/>
      <c r="J97" s="41"/>
      <c r="K97" s="41"/>
      <c r="L97" s="41"/>
    </row>
    <row r="98" spans="1:12" x14ac:dyDescent="0.2">
      <c r="A98" s="32">
        <v>10</v>
      </c>
      <c r="B98" s="15" t="s">
        <v>87</v>
      </c>
      <c r="C98" s="14"/>
      <c r="D98" s="16"/>
      <c r="E98" s="16" t="s">
        <v>78</v>
      </c>
      <c r="F98" s="16"/>
      <c r="G98" s="15"/>
      <c r="H98" s="41"/>
      <c r="I98" s="41"/>
      <c r="J98" s="41"/>
      <c r="K98" s="41"/>
      <c r="L98" s="41"/>
    </row>
    <row r="99" spans="1:12" x14ac:dyDescent="0.2">
      <c r="A99" s="33">
        <v>11</v>
      </c>
      <c r="B99" s="15" t="s">
        <v>88</v>
      </c>
      <c r="C99" s="14"/>
      <c r="D99" s="16"/>
      <c r="E99" s="16" t="s">
        <v>78</v>
      </c>
      <c r="F99" s="16"/>
      <c r="G99" s="15"/>
      <c r="H99" s="41"/>
      <c r="I99" s="41"/>
      <c r="J99" s="41"/>
      <c r="K99" s="41"/>
      <c r="L99" s="41"/>
    </row>
    <row r="100" spans="1:12" x14ac:dyDescent="0.2">
      <c r="A100" s="32">
        <v>12</v>
      </c>
      <c r="B100" s="15" t="s">
        <v>89</v>
      </c>
      <c r="C100" s="14"/>
      <c r="D100" s="16"/>
      <c r="E100" s="16" t="s">
        <v>78</v>
      </c>
      <c r="F100" s="16"/>
      <c r="G100" s="15"/>
      <c r="H100" s="41"/>
      <c r="I100" s="41"/>
      <c r="J100" s="41"/>
      <c r="K100" s="41"/>
      <c r="L100" s="41"/>
    </row>
    <row r="101" spans="1:12" x14ac:dyDescent="0.2">
      <c r="A101" s="32">
        <v>13</v>
      </c>
      <c r="B101" s="15" t="s">
        <v>90</v>
      </c>
      <c r="C101" s="14"/>
      <c r="D101" s="16"/>
      <c r="E101" s="16"/>
      <c r="F101" s="16" t="s">
        <v>78</v>
      </c>
      <c r="G101" s="15"/>
      <c r="H101" s="41"/>
      <c r="I101" s="41"/>
      <c r="J101" s="41"/>
      <c r="K101" s="41"/>
      <c r="L101" s="41"/>
    </row>
    <row r="102" spans="1:12" x14ac:dyDescent="0.2">
      <c r="A102" s="32">
        <v>14</v>
      </c>
      <c r="B102" s="15" t="s">
        <v>91</v>
      </c>
      <c r="C102" s="14"/>
      <c r="D102" s="16"/>
      <c r="E102" s="16"/>
      <c r="F102" s="16" t="s">
        <v>78</v>
      </c>
      <c r="G102" s="15"/>
      <c r="H102" s="41"/>
      <c r="I102" s="41"/>
      <c r="J102" s="41"/>
      <c r="K102" s="41"/>
      <c r="L102" s="41"/>
    </row>
    <row r="103" spans="1:12" x14ac:dyDescent="0.2">
      <c r="A103" s="32">
        <v>15</v>
      </c>
      <c r="B103" s="15" t="s">
        <v>92</v>
      </c>
      <c r="C103" s="14"/>
      <c r="D103" s="16"/>
      <c r="E103" s="16"/>
      <c r="F103" s="16" t="s">
        <v>78</v>
      </c>
      <c r="G103" s="15"/>
      <c r="H103" s="41"/>
      <c r="I103" s="41"/>
      <c r="J103" s="41"/>
      <c r="K103" s="41"/>
      <c r="L103" s="41"/>
    </row>
    <row r="104" spans="1:12" ht="16" thickBot="1" x14ac:dyDescent="0.25">
      <c r="A104" s="34">
        <v>16</v>
      </c>
      <c r="B104" s="18" t="s">
        <v>93</v>
      </c>
      <c r="C104" s="17"/>
      <c r="D104" s="19"/>
      <c r="E104" s="19"/>
      <c r="F104" s="19" t="s">
        <v>78</v>
      </c>
      <c r="G104" s="18"/>
      <c r="H104" s="41"/>
      <c r="I104" s="41"/>
      <c r="J104" s="41"/>
      <c r="K104" s="41"/>
      <c r="L104" s="41"/>
    </row>
    <row r="105" spans="1:12" ht="16" thickBot="1" x14ac:dyDescent="0.25">
      <c r="A105" s="35" t="s">
        <v>71</v>
      </c>
      <c r="B105" s="36"/>
      <c r="C105" s="42">
        <f>0*100%/16</f>
        <v>0</v>
      </c>
      <c r="D105" s="38">
        <f>0*100%/16</f>
        <v>0</v>
      </c>
      <c r="E105" s="38">
        <f>5*100%/16</f>
        <v>0.3125</v>
      </c>
      <c r="F105" s="38">
        <f>11*100%/16</f>
        <v>0.6875</v>
      </c>
      <c r="G105" s="43">
        <f>0*100%/16</f>
        <v>0</v>
      </c>
      <c r="H105" s="41"/>
      <c r="I105" s="41"/>
      <c r="J105" s="41"/>
      <c r="K105" s="41"/>
      <c r="L105" s="41"/>
    </row>
    <row r="107" spans="1:12" ht="16" customHeight="1" thickBot="1" x14ac:dyDescent="0.25"/>
    <row r="108" spans="1:12" ht="46" customHeight="1" thickBot="1" x14ac:dyDescent="0.25">
      <c r="A108" s="39" t="s">
        <v>100</v>
      </c>
      <c r="B108" s="40"/>
      <c r="C108" s="26" t="s">
        <v>59</v>
      </c>
      <c r="D108" s="27"/>
      <c r="E108" s="27"/>
      <c r="F108" s="27"/>
      <c r="G108" s="28"/>
      <c r="H108" s="29" t="s">
        <v>60</v>
      </c>
      <c r="I108" s="30"/>
      <c r="J108" s="30"/>
      <c r="K108" s="30"/>
      <c r="L108" s="31"/>
    </row>
    <row r="109" spans="1:12" x14ac:dyDescent="0.2">
      <c r="A109" s="21" t="s">
        <v>69</v>
      </c>
      <c r="B109" s="22" t="s">
        <v>70</v>
      </c>
      <c r="C109" s="23" t="s">
        <v>72</v>
      </c>
      <c r="D109" s="24" t="s">
        <v>73</v>
      </c>
      <c r="E109" s="24" t="s">
        <v>74</v>
      </c>
      <c r="F109" s="24" t="s">
        <v>75</v>
      </c>
      <c r="G109" s="25" t="s">
        <v>76</v>
      </c>
      <c r="H109" s="23" t="s">
        <v>72</v>
      </c>
      <c r="I109" s="24" t="s">
        <v>73</v>
      </c>
      <c r="J109" s="24" t="s">
        <v>74</v>
      </c>
      <c r="K109" s="24" t="s">
        <v>75</v>
      </c>
      <c r="L109" s="25" t="s">
        <v>76</v>
      </c>
    </row>
    <row r="110" spans="1:12" x14ac:dyDescent="0.2">
      <c r="A110" s="32">
        <v>1</v>
      </c>
      <c r="B110" s="15" t="s">
        <v>77</v>
      </c>
      <c r="C110" s="14"/>
      <c r="D110" s="16"/>
      <c r="E110" s="16" t="s">
        <v>78</v>
      </c>
      <c r="F110" s="16"/>
      <c r="G110" s="15"/>
      <c r="H110" s="14"/>
      <c r="I110" s="16"/>
      <c r="J110" s="16"/>
      <c r="K110" s="16" t="s">
        <v>78</v>
      </c>
      <c r="L110" s="15"/>
    </row>
    <row r="111" spans="1:12" x14ac:dyDescent="0.2">
      <c r="A111" s="32">
        <v>2</v>
      </c>
      <c r="B111" s="15" t="s">
        <v>79</v>
      </c>
      <c r="C111" s="14" t="s">
        <v>78</v>
      </c>
      <c r="D111" s="16"/>
      <c r="E111" s="16"/>
      <c r="F111" s="16"/>
      <c r="G111" s="15"/>
      <c r="H111" s="14" t="s">
        <v>78</v>
      </c>
      <c r="I111" s="16"/>
      <c r="J111" s="16"/>
      <c r="K111" s="16"/>
      <c r="L111" s="15"/>
    </row>
    <row r="112" spans="1:12" x14ac:dyDescent="0.2">
      <c r="A112" s="32">
        <v>3</v>
      </c>
      <c r="B112" s="15" t="s">
        <v>80</v>
      </c>
      <c r="C112" s="14"/>
      <c r="D112" s="16"/>
      <c r="E112" s="16"/>
      <c r="F112" s="16" t="s">
        <v>78</v>
      </c>
      <c r="G112" s="15"/>
      <c r="H112" s="14"/>
      <c r="I112" s="16"/>
      <c r="J112" s="16"/>
      <c r="K112" s="16" t="s">
        <v>78</v>
      </c>
      <c r="L112" s="15"/>
    </row>
    <row r="113" spans="1:12" x14ac:dyDescent="0.2">
      <c r="A113" s="32">
        <v>4</v>
      </c>
      <c r="B113" s="15" t="s">
        <v>81</v>
      </c>
      <c r="C113" s="14"/>
      <c r="D113" s="16"/>
      <c r="E113" s="16"/>
      <c r="F113" s="16" t="s">
        <v>78</v>
      </c>
      <c r="G113" s="15"/>
      <c r="H113" s="14"/>
      <c r="I113" s="16"/>
      <c r="J113" s="16"/>
      <c r="K113" s="16" t="s">
        <v>78</v>
      </c>
      <c r="L113" s="15"/>
    </row>
    <row r="114" spans="1:12" x14ac:dyDescent="0.2">
      <c r="A114" s="32">
        <v>5</v>
      </c>
      <c r="B114" s="15" t="s">
        <v>82</v>
      </c>
      <c r="C114" s="14"/>
      <c r="D114" s="16"/>
      <c r="E114" s="16"/>
      <c r="F114" s="16" t="s">
        <v>78</v>
      </c>
      <c r="G114" s="15"/>
      <c r="H114" s="14"/>
      <c r="I114" s="16"/>
      <c r="J114" s="16"/>
      <c r="K114" s="16" t="s">
        <v>78</v>
      </c>
      <c r="L114" s="15"/>
    </row>
    <row r="115" spans="1:12" x14ac:dyDescent="0.2">
      <c r="A115" s="32">
        <v>6</v>
      </c>
      <c r="B115" s="15" t="s">
        <v>83</v>
      </c>
      <c r="C115" s="14"/>
      <c r="D115" s="16"/>
      <c r="E115" s="16" t="s">
        <v>78</v>
      </c>
      <c r="F115" s="16"/>
      <c r="G115" s="15"/>
      <c r="H115" s="14"/>
      <c r="I115" s="16"/>
      <c r="J115" s="16"/>
      <c r="K115" s="16" t="s">
        <v>78</v>
      </c>
      <c r="L115" s="15"/>
    </row>
    <row r="116" spans="1:12" x14ac:dyDescent="0.2">
      <c r="A116" s="32">
        <v>7</v>
      </c>
      <c r="B116" s="15" t="s">
        <v>84</v>
      </c>
      <c r="C116" s="14"/>
      <c r="D116" s="16"/>
      <c r="E116" s="16"/>
      <c r="F116" s="16" t="s">
        <v>78</v>
      </c>
      <c r="G116" s="15"/>
      <c r="H116" s="14"/>
      <c r="I116" s="16"/>
      <c r="J116" s="16"/>
      <c r="K116" s="16" t="s">
        <v>78</v>
      </c>
      <c r="L116" s="15"/>
    </row>
    <row r="117" spans="1:12" x14ac:dyDescent="0.2">
      <c r="A117" s="32">
        <v>8</v>
      </c>
      <c r="B117" s="15" t="s">
        <v>85</v>
      </c>
      <c r="C117" s="14"/>
      <c r="D117" s="16"/>
      <c r="E117" s="16"/>
      <c r="F117" s="16" t="s">
        <v>78</v>
      </c>
      <c r="G117" s="15"/>
      <c r="H117" s="14"/>
      <c r="I117" s="16"/>
      <c r="J117" s="16"/>
      <c r="K117" s="16" t="s">
        <v>78</v>
      </c>
      <c r="L117" s="15"/>
    </row>
    <row r="118" spans="1:12" x14ac:dyDescent="0.2">
      <c r="A118" s="32">
        <v>9</v>
      </c>
      <c r="B118" s="15" t="s">
        <v>86</v>
      </c>
      <c r="C118" s="14"/>
      <c r="D118" s="16"/>
      <c r="E118" s="16"/>
      <c r="F118" s="16" t="s">
        <v>78</v>
      </c>
      <c r="G118" s="15"/>
      <c r="H118" s="14"/>
      <c r="I118" s="16"/>
      <c r="J118" s="16"/>
      <c r="K118" s="16" t="s">
        <v>78</v>
      </c>
      <c r="L118" s="15"/>
    </row>
    <row r="119" spans="1:12" x14ac:dyDescent="0.2">
      <c r="A119" s="32">
        <v>10</v>
      </c>
      <c r="B119" s="15" t="s">
        <v>87</v>
      </c>
      <c r="C119" s="14"/>
      <c r="D119" s="16"/>
      <c r="E119" s="16"/>
      <c r="F119" s="16" t="s">
        <v>78</v>
      </c>
      <c r="G119" s="15"/>
      <c r="H119" s="14"/>
      <c r="I119" s="16"/>
      <c r="J119" s="16"/>
      <c r="K119" s="16" t="s">
        <v>78</v>
      </c>
      <c r="L119" s="15"/>
    </row>
    <row r="120" spans="1:12" x14ac:dyDescent="0.2">
      <c r="A120" s="33">
        <v>11</v>
      </c>
      <c r="B120" s="15" t="s">
        <v>88</v>
      </c>
      <c r="C120" s="14"/>
      <c r="D120" s="16"/>
      <c r="E120" s="16"/>
      <c r="F120" s="16" t="s">
        <v>78</v>
      </c>
      <c r="G120" s="15"/>
      <c r="H120" s="14"/>
      <c r="I120" s="16"/>
      <c r="J120" s="16"/>
      <c r="K120" s="16" t="s">
        <v>78</v>
      </c>
      <c r="L120" s="15"/>
    </row>
    <row r="121" spans="1:12" x14ac:dyDescent="0.2">
      <c r="A121" s="32">
        <v>12</v>
      </c>
      <c r="B121" s="15" t="s">
        <v>89</v>
      </c>
      <c r="C121" s="14"/>
      <c r="D121" s="16"/>
      <c r="E121" s="16" t="s">
        <v>78</v>
      </c>
      <c r="F121" s="16"/>
      <c r="G121" s="15"/>
      <c r="H121" s="14"/>
      <c r="I121" s="16"/>
      <c r="J121" s="16" t="s">
        <v>78</v>
      </c>
      <c r="K121" s="16"/>
      <c r="L121" s="15"/>
    </row>
    <row r="122" spans="1:12" x14ac:dyDescent="0.2">
      <c r="A122" s="32">
        <v>13</v>
      </c>
      <c r="B122" s="15" t="s">
        <v>90</v>
      </c>
      <c r="C122" s="14"/>
      <c r="D122" s="16"/>
      <c r="E122" s="16"/>
      <c r="F122" s="16" t="s">
        <v>78</v>
      </c>
      <c r="G122" s="15"/>
      <c r="H122" s="14"/>
      <c r="I122" s="16"/>
      <c r="J122" s="16"/>
      <c r="K122" s="16" t="s">
        <v>78</v>
      </c>
      <c r="L122" s="15"/>
    </row>
    <row r="123" spans="1:12" x14ac:dyDescent="0.2">
      <c r="A123" s="32">
        <v>14</v>
      </c>
      <c r="B123" s="15" t="s">
        <v>91</v>
      </c>
      <c r="C123" s="14"/>
      <c r="D123" s="16"/>
      <c r="E123" s="16"/>
      <c r="F123" s="16" t="s">
        <v>78</v>
      </c>
      <c r="G123" s="15"/>
      <c r="H123" s="14"/>
      <c r="I123" s="16"/>
      <c r="J123" s="16"/>
      <c r="K123" s="16" t="s">
        <v>78</v>
      </c>
      <c r="L123" s="15"/>
    </row>
    <row r="124" spans="1:12" x14ac:dyDescent="0.2">
      <c r="A124" s="32">
        <v>15</v>
      </c>
      <c r="B124" s="15" t="s">
        <v>92</v>
      </c>
      <c r="C124" s="14"/>
      <c r="D124" s="16"/>
      <c r="E124" s="16"/>
      <c r="F124" s="16" t="s">
        <v>78</v>
      </c>
      <c r="G124" s="15"/>
      <c r="H124" s="14"/>
      <c r="I124" s="16"/>
      <c r="J124" s="16"/>
      <c r="K124" s="16" t="s">
        <v>78</v>
      </c>
      <c r="L124" s="15"/>
    </row>
    <row r="125" spans="1:12" ht="16" customHeight="1" thickBot="1" x14ac:dyDescent="0.25">
      <c r="A125" s="34">
        <v>16</v>
      </c>
      <c r="B125" s="18" t="s">
        <v>93</v>
      </c>
      <c r="C125" s="17"/>
      <c r="D125" s="19"/>
      <c r="E125" s="19" t="s">
        <v>78</v>
      </c>
      <c r="F125" s="19"/>
      <c r="G125" s="18"/>
      <c r="H125" s="17"/>
      <c r="I125" s="19"/>
      <c r="J125" s="19" t="s">
        <v>78</v>
      </c>
      <c r="K125" s="19"/>
      <c r="L125" s="18"/>
    </row>
    <row r="126" spans="1:12" ht="16" thickBot="1" x14ac:dyDescent="0.25">
      <c r="A126" s="35" t="s">
        <v>71</v>
      </c>
      <c r="B126" s="36"/>
      <c r="C126" s="38">
        <f>1*100%/16</f>
        <v>6.25E-2</v>
      </c>
      <c r="D126" s="38">
        <f>0*100%/16</f>
        <v>0</v>
      </c>
      <c r="E126" s="38">
        <f>4*100%/16</f>
        <v>0.25</v>
      </c>
      <c r="F126" s="38">
        <f>11*100%/16</f>
        <v>0.6875</v>
      </c>
      <c r="G126" s="38">
        <f>0*100%/16</f>
        <v>0</v>
      </c>
      <c r="H126" s="38">
        <f>1*100%/16</f>
        <v>6.25E-2</v>
      </c>
      <c r="I126" s="38">
        <f>0*100%/16</f>
        <v>0</v>
      </c>
      <c r="J126" s="38">
        <f>2*100%/16</f>
        <v>0.125</v>
      </c>
      <c r="K126" s="38">
        <f>13*100%/16</f>
        <v>0.8125</v>
      </c>
      <c r="L126" s="38">
        <f>0*100%/16</f>
        <v>0</v>
      </c>
    </row>
    <row r="128" spans="1:12" ht="16" thickBot="1" x14ac:dyDescent="0.25"/>
    <row r="129" spans="1:17" ht="47" customHeight="1" thickBot="1" x14ac:dyDescent="0.25">
      <c r="A129" s="39" t="s">
        <v>98</v>
      </c>
      <c r="B129" s="40"/>
      <c r="C129" s="26" t="s">
        <v>62</v>
      </c>
      <c r="D129" s="27"/>
      <c r="E129" s="27"/>
      <c r="F129" s="27"/>
      <c r="G129" s="28"/>
      <c r="H129" s="29" t="s">
        <v>63</v>
      </c>
      <c r="I129" s="30"/>
      <c r="J129" s="30"/>
      <c r="K129" s="30"/>
      <c r="L129" s="31"/>
      <c r="M129" s="29" t="s">
        <v>64</v>
      </c>
      <c r="N129" s="30"/>
      <c r="O129" s="30"/>
      <c r="P129" s="30"/>
      <c r="Q129" s="31"/>
    </row>
    <row r="130" spans="1:17" x14ac:dyDescent="0.2">
      <c r="A130" s="21" t="s">
        <v>69</v>
      </c>
      <c r="B130" s="22" t="s">
        <v>70</v>
      </c>
      <c r="C130" s="23" t="s">
        <v>72</v>
      </c>
      <c r="D130" s="24" t="s">
        <v>73</v>
      </c>
      <c r="E130" s="24" t="s">
        <v>74</v>
      </c>
      <c r="F130" s="24" t="s">
        <v>75</v>
      </c>
      <c r="G130" s="25" t="s">
        <v>76</v>
      </c>
      <c r="H130" s="23" t="s">
        <v>72</v>
      </c>
      <c r="I130" s="24" t="s">
        <v>73</v>
      </c>
      <c r="J130" s="24" t="s">
        <v>74</v>
      </c>
      <c r="K130" s="24" t="s">
        <v>75</v>
      </c>
      <c r="L130" s="25" t="s">
        <v>76</v>
      </c>
      <c r="M130" s="23" t="s">
        <v>72</v>
      </c>
      <c r="N130" s="24" t="s">
        <v>73</v>
      </c>
      <c r="O130" s="24" t="s">
        <v>74</v>
      </c>
      <c r="P130" s="24" t="s">
        <v>75</v>
      </c>
      <c r="Q130" s="25" t="s">
        <v>76</v>
      </c>
    </row>
    <row r="131" spans="1:17" x14ac:dyDescent="0.2">
      <c r="A131" s="32">
        <v>1</v>
      </c>
      <c r="B131" s="15" t="s">
        <v>77</v>
      </c>
      <c r="C131" s="14"/>
      <c r="D131" s="16"/>
      <c r="E131" s="16" t="s">
        <v>78</v>
      </c>
      <c r="F131" s="16"/>
      <c r="G131" s="15"/>
      <c r="H131" s="14"/>
      <c r="I131" s="16"/>
      <c r="J131" s="16" t="s">
        <v>78</v>
      </c>
      <c r="K131" s="16"/>
      <c r="L131" s="15"/>
      <c r="M131" s="14"/>
      <c r="N131" s="16" t="s">
        <v>78</v>
      </c>
      <c r="O131" s="16"/>
      <c r="P131" s="16"/>
      <c r="Q131" s="15"/>
    </row>
    <row r="132" spans="1:17" x14ac:dyDescent="0.2">
      <c r="A132" s="32">
        <v>2</v>
      </c>
      <c r="B132" s="15" t="s">
        <v>79</v>
      </c>
      <c r="C132" s="14" t="s">
        <v>78</v>
      </c>
      <c r="D132" s="16"/>
      <c r="E132" s="16"/>
      <c r="F132" s="16"/>
      <c r="G132" s="15"/>
      <c r="H132" s="14"/>
      <c r="I132" s="16"/>
      <c r="J132" s="16"/>
      <c r="K132" s="16" t="s">
        <v>78</v>
      </c>
      <c r="L132" s="15"/>
      <c r="M132" s="14"/>
      <c r="N132" s="16"/>
      <c r="O132" s="16"/>
      <c r="P132" s="16"/>
      <c r="Q132" s="15" t="s">
        <v>78</v>
      </c>
    </row>
    <row r="133" spans="1:17" x14ac:dyDescent="0.2">
      <c r="A133" s="32">
        <v>3</v>
      </c>
      <c r="B133" s="15" t="s">
        <v>80</v>
      </c>
      <c r="C133" s="14"/>
      <c r="D133" s="16"/>
      <c r="E133" s="16"/>
      <c r="F133" s="16" t="s">
        <v>78</v>
      </c>
      <c r="G133" s="15"/>
      <c r="H133" s="14"/>
      <c r="I133" s="16"/>
      <c r="J133" s="16"/>
      <c r="K133" s="16" t="s">
        <v>78</v>
      </c>
      <c r="L133" s="15"/>
      <c r="M133" s="14"/>
      <c r="N133" s="16"/>
      <c r="O133" s="16" t="s">
        <v>78</v>
      </c>
      <c r="P133" s="16"/>
      <c r="Q133" s="15"/>
    </row>
    <row r="134" spans="1:17" x14ac:dyDescent="0.2">
      <c r="A134" s="32">
        <v>4</v>
      </c>
      <c r="B134" s="15" t="s">
        <v>81</v>
      </c>
      <c r="C134" s="14"/>
      <c r="D134" s="16"/>
      <c r="E134" s="16" t="s">
        <v>78</v>
      </c>
      <c r="F134" s="16"/>
      <c r="G134" s="15"/>
      <c r="H134" s="14"/>
      <c r="I134" s="16"/>
      <c r="J134" s="16"/>
      <c r="K134" s="16" t="s">
        <v>78</v>
      </c>
      <c r="L134" s="15"/>
      <c r="M134" s="14"/>
      <c r="N134" s="16"/>
      <c r="O134" s="16" t="s">
        <v>78</v>
      </c>
      <c r="P134" s="16"/>
      <c r="Q134" s="15"/>
    </row>
    <row r="135" spans="1:17" x14ac:dyDescent="0.2">
      <c r="A135" s="32">
        <v>5</v>
      </c>
      <c r="B135" s="15" t="s">
        <v>82</v>
      </c>
      <c r="C135" s="14"/>
      <c r="D135" s="16"/>
      <c r="E135" s="16" t="s">
        <v>78</v>
      </c>
      <c r="F135" s="16"/>
      <c r="G135" s="15"/>
      <c r="H135" s="14"/>
      <c r="I135" s="16"/>
      <c r="J135" s="16"/>
      <c r="K135" s="16" t="s">
        <v>78</v>
      </c>
      <c r="L135" s="15"/>
      <c r="M135" s="14"/>
      <c r="N135" s="16"/>
      <c r="O135" s="16"/>
      <c r="P135" s="16" t="s">
        <v>78</v>
      </c>
      <c r="Q135" s="15"/>
    </row>
    <row r="136" spans="1:17" x14ac:dyDescent="0.2">
      <c r="A136" s="32">
        <v>6</v>
      </c>
      <c r="B136" s="15" t="s">
        <v>83</v>
      </c>
      <c r="C136" s="14"/>
      <c r="D136" s="16"/>
      <c r="E136" s="16" t="s">
        <v>78</v>
      </c>
      <c r="F136" s="16"/>
      <c r="G136" s="15"/>
      <c r="H136" s="14"/>
      <c r="I136" s="16"/>
      <c r="J136" s="16" t="s">
        <v>78</v>
      </c>
      <c r="K136" s="16"/>
      <c r="L136" s="15"/>
      <c r="M136" s="14"/>
      <c r="N136" s="16"/>
      <c r="O136" s="16" t="s">
        <v>78</v>
      </c>
      <c r="P136" s="16"/>
      <c r="Q136" s="15"/>
    </row>
    <row r="137" spans="1:17" x14ac:dyDescent="0.2">
      <c r="A137" s="32">
        <v>7</v>
      </c>
      <c r="B137" s="15" t="s">
        <v>84</v>
      </c>
      <c r="C137" s="14"/>
      <c r="D137" s="16"/>
      <c r="E137" s="16"/>
      <c r="F137" s="16"/>
      <c r="G137" s="15" t="s">
        <v>78</v>
      </c>
      <c r="H137" s="14"/>
      <c r="I137" s="16"/>
      <c r="J137" s="16"/>
      <c r="K137" s="16"/>
      <c r="L137" s="15" t="s">
        <v>78</v>
      </c>
      <c r="M137" s="14"/>
      <c r="N137" s="16"/>
      <c r="O137" s="16"/>
      <c r="P137" s="16"/>
      <c r="Q137" s="15" t="s">
        <v>78</v>
      </c>
    </row>
    <row r="138" spans="1:17" x14ac:dyDescent="0.2">
      <c r="A138" s="32">
        <v>8</v>
      </c>
      <c r="B138" s="15" t="s">
        <v>85</v>
      </c>
      <c r="C138" s="14"/>
      <c r="D138" s="16"/>
      <c r="E138" s="16"/>
      <c r="F138" s="16" t="s">
        <v>78</v>
      </c>
      <c r="G138" s="15"/>
      <c r="H138" s="14"/>
      <c r="I138" s="16"/>
      <c r="J138" s="16"/>
      <c r="K138" s="16" t="s">
        <v>78</v>
      </c>
      <c r="L138" s="15"/>
      <c r="M138" s="14"/>
      <c r="N138" s="16"/>
      <c r="O138" s="16"/>
      <c r="P138" s="16" t="s">
        <v>78</v>
      </c>
      <c r="Q138" s="15"/>
    </row>
    <row r="139" spans="1:17" x14ac:dyDescent="0.2">
      <c r="A139" s="32">
        <v>9</v>
      </c>
      <c r="B139" s="15" t="s">
        <v>86</v>
      </c>
      <c r="C139" s="14"/>
      <c r="D139" s="16"/>
      <c r="E139" s="16"/>
      <c r="F139" s="16" t="s">
        <v>78</v>
      </c>
      <c r="G139" s="15"/>
      <c r="H139" s="14"/>
      <c r="I139" s="16"/>
      <c r="J139" s="16"/>
      <c r="K139" s="16" t="s">
        <v>78</v>
      </c>
      <c r="L139" s="15"/>
      <c r="M139" s="14"/>
      <c r="N139" s="16"/>
      <c r="O139" s="16"/>
      <c r="P139" s="16" t="s">
        <v>78</v>
      </c>
      <c r="Q139" s="15"/>
    </row>
    <row r="140" spans="1:17" x14ac:dyDescent="0.2">
      <c r="A140" s="32">
        <v>10</v>
      </c>
      <c r="B140" s="15" t="s">
        <v>87</v>
      </c>
      <c r="C140" s="14"/>
      <c r="D140" s="16"/>
      <c r="E140" s="16" t="s">
        <v>78</v>
      </c>
      <c r="F140" s="16"/>
      <c r="G140" s="15"/>
      <c r="H140" s="14"/>
      <c r="I140" s="16"/>
      <c r="J140" s="16" t="s">
        <v>78</v>
      </c>
      <c r="K140" s="16"/>
      <c r="L140" s="15"/>
      <c r="M140" s="14"/>
      <c r="N140" s="16"/>
      <c r="O140" s="16" t="s">
        <v>78</v>
      </c>
      <c r="P140" s="16"/>
      <c r="Q140" s="15"/>
    </row>
    <row r="141" spans="1:17" x14ac:dyDescent="0.2">
      <c r="A141" s="33">
        <v>11</v>
      </c>
      <c r="B141" s="15" t="s">
        <v>88</v>
      </c>
      <c r="C141" s="14"/>
      <c r="D141" s="16"/>
      <c r="E141" s="16" t="s">
        <v>78</v>
      </c>
      <c r="F141" s="16"/>
      <c r="G141" s="15"/>
      <c r="H141" s="14"/>
      <c r="I141" s="16"/>
      <c r="J141" s="16" t="s">
        <v>78</v>
      </c>
      <c r="K141" s="16"/>
      <c r="L141" s="15"/>
      <c r="M141" s="14"/>
      <c r="N141" s="16"/>
      <c r="O141" s="16"/>
      <c r="P141" s="16" t="s">
        <v>78</v>
      </c>
      <c r="Q141" s="15"/>
    </row>
    <row r="142" spans="1:17" x14ac:dyDescent="0.2">
      <c r="A142" s="32">
        <v>12</v>
      </c>
      <c r="B142" s="15" t="s">
        <v>89</v>
      </c>
      <c r="C142" s="14"/>
      <c r="D142" s="16"/>
      <c r="E142" s="16" t="s">
        <v>78</v>
      </c>
      <c r="F142" s="16"/>
      <c r="G142" s="15"/>
      <c r="H142" s="14"/>
      <c r="I142" s="16"/>
      <c r="J142" s="16" t="s">
        <v>78</v>
      </c>
      <c r="K142" s="16"/>
      <c r="L142" s="15"/>
      <c r="M142" s="14"/>
      <c r="N142" s="16"/>
      <c r="O142" s="16" t="s">
        <v>78</v>
      </c>
      <c r="P142" s="16"/>
      <c r="Q142" s="15"/>
    </row>
    <row r="143" spans="1:17" x14ac:dyDescent="0.2">
      <c r="A143" s="32">
        <v>13</v>
      </c>
      <c r="B143" s="15" t="s">
        <v>90</v>
      </c>
      <c r="C143" s="14"/>
      <c r="D143" s="16"/>
      <c r="E143" s="16" t="s">
        <v>78</v>
      </c>
      <c r="F143" s="16"/>
      <c r="G143" s="15"/>
      <c r="H143" s="14"/>
      <c r="I143" s="16"/>
      <c r="J143" s="16"/>
      <c r="K143" s="16" t="s">
        <v>78</v>
      </c>
      <c r="L143" s="15"/>
      <c r="M143" s="14"/>
      <c r="N143" s="16"/>
      <c r="O143" s="16"/>
      <c r="P143" s="16" t="s">
        <v>78</v>
      </c>
      <c r="Q143" s="15"/>
    </row>
    <row r="144" spans="1:17" x14ac:dyDescent="0.2">
      <c r="A144" s="32">
        <v>14</v>
      </c>
      <c r="B144" s="15" t="s">
        <v>91</v>
      </c>
      <c r="C144" s="14"/>
      <c r="D144" s="16"/>
      <c r="E144" s="16"/>
      <c r="F144" s="16"/>
      <c r="G144" s="15" t="s">
        <v>78</v>
      </c>
      <c r="H144" s="14"/>
      <c r="I144" s="16"/>
      <c r="J144" s="16"/>
      <c r="K144" s="16"/>
      <c r="L144" s="15" t="s">
        <v>78</v>
      </c>
      <c r="M144" s="14"/>
      <c r="N144" s="16"/>
      <c r="O144" s="16"/>
      <c r="P144" s="16"/>
      <c r="Q144" s="15" t="s">
        <v>78</v>
      </c>
    </row>
    <row r="145" spans="1:17" x14ac:dyDescent="0.2">
      <c r="A145" s="32">
        <v>15</v>
      </c>
      <c r="B145" s="15" t="s">
        <v>92</v>
      </c>
      <c r="C145" s="14"/>
      <c r="D145" s="16" t="s">
        <v>78</v>
      </c>
      <c r="E145" s="16"/>
      <c r="F145" s="16"/>
      <c r="G145" s="15"/>
      <c r="H145" s="14"/>
      <c r="I145" s="16"/>
      <c r="J145" s="16" t="s">
        <v>78</v>
      </c>
      <c r="K145" s="16"/>
      <c r="L145" s="15"/>
      <c r="M145" s="14"/>
      <c r="N145" s="16"/>
      <c r="O145" s="16" t="s">
        <v>78</v>
      </c>
      <c r="P145" s="16"/>
      <c r="Q145" s="15"/>
    </row>
    <row r="146" spans="1:17" ht="16" thickBot="1" x14ac:dyDescent="0.25">
      <c r="A146" s="34">
        <v>16</v>
      </c>
      <c r="B146" s="18" t="s">
        <v>93</v>
      </c>
      <c r="C146" s="17"/>
      <c r="D146" s="19"/>
      <c r="E146" s="19" t="s">
        <v>78</v>
      </c>
      <c r="F146" s="19"/>
      <c r="G146" s="18"/>
      <c r="H146" s="17"/>
      <c r="I146" s="19"/>
      <c r="J146" s="19" t="s">
        <v>78</v>
      </c>
      <c r="K146" s="19"/>
      <c r="L146" s="18"/>
      <c r="M146" s="17"/>
      <c r="N146" s="19" t="s">
        <v>78</v>
      </c>
      <c r="O146" s="19"/>
      <c r="P146" s="19"/>
      <c r="Q146" s="18"/>
    </row>
    <row r="147" spans="1:17" ht="16" thickBot="1" x14ac:dyDescent="0.25">
      <c r="A147" s="35" t="s">
        <v>71</v>
      </c>
      <c r="B147" s="36"/>
      <c r="C147" s="38">
        <f>1*100%/16</f>
        <v>6.25E-2</v>
      </c>
      <c r="D147" s="38">
        <f>1*100%/16</f>
        <v>6.25E-2</v>
      </c>
      <c r="E147" s="38">
        <f>9*100%/16</f>
        <v>0.5625</v>
      </c>
      <c r="F147" s="38">
        <f>3*100%/16</f>
        <v>0.1875</v>
      </c>
      <c r="G147" s="38">
        <f>2*100%/16</f>
        <v>0.125</v>
      </c>
      <c r="H147" s="38">
        <f>0*100%/16</f>
        <v>0</v>
      </c>
      <c r="I147" s="38">
        <f>0*100%/16</f>
        <v>0</v>
      </c>
      <c r="J147" s="38">
        <f>7*100%/16</f>
        <v>0.4375</v>
      </c>
      <c r="K147" s="38">
        <f>7*100%/16</f>
        <v>0.4375</v>
      </c>
      <c r="L147" s="38">
        <f>2*100%/16</f>
        <v>0.125</v>
      </c>
      <c r="M147" s="38">
        <f>0*100%/16</f>
        <v>0</v>
      </c>
      <c r="N147" s="38">
        <f>2*100%/16</f>
        <v>0.125</v>
      </c>
      <c r="O147" s="38">
        <f>6*100%/16</f>
        <v>0.375</v>
      </c>
      <c r="P147" s="38">
        <f>5*100%/16</f>
        <v>0.3125</v>
      </c>
      <c r="Q147" s="38">
        <f>3*100%/16</f>
        <v>0.1875</v>
      </c>
    </row>
    <row r="149" spans="1:17" ht="16" thickBot="1" x14ac:dyDescent="0.25"/>
    <row r="150" spans="1:17" ht="46" customHeight="1" thickBot="1" x14ac:dyDescent="0.25">
      <c r="A150" s="39" t="s">
        <v>99</v>
      </c>
      <c r="B150" s="40"/>
      <c r="C150" s="26" t="s">
        <v>66</v>
      </c>
      <c r="D150" s="27"/>
      <c r="E150" s="27"/>
      <c r="F150" s="27"/>
      <c r="G150" s="28"/>
      <c r="H150" s="29" t="s">
        <v>67</v>
      </c>
      <c r="I150" s="30"/>
      <c r="J150" s="30"/>
      <c r="K150" s="30"/>
      <c r="L150" s="31"/>
    </row>
    <row r="151" spans="1:17" x14ac:dyDescent="0.2">
      <c r="A151" s="21" t="s">
        <v>69</v>
      </c>
      <c r="B151" s="22" t="s">
        <v>70</v>
      </c>
      <c r="C151" s="23" t="s">
        <v>72</v>
      </c>
      <c r="D151" s="24" t="s">
        <v>73</v>
      </c>
      <c r="E151" s="24" t="s">
        <v>74</v>
      </c>
      <c r="F151" s="24" t="s">
        <v>75</v>
      </c>
      <c r="G151" s="25" t="s">
        <v>76</v>
      </c>
      <c r="H151" s="23" t="s">
        <v>72</v>
      </c>
      <c r="I151" s="24" t="s">
        <v>73</v>
      </c>
      <c r="J151" s="24" t="s">
        <v>74</v>
      </c>
      <c r="K151" s="24" t="s">
        <v>75</v>
      </c>
      <c r="L151" s="25" t="s">
        <v>76</v>
      </c>
    </row>
    <row r="152" spans="1:17" x14ac:dyDescent="0.2">
      <c r="A152" s="32">
        <v>1</v>
      </c>
      <c r="B152" s="15" t="s">
        <v>77</v>
      </c>
      <c r="C152" s="14"/>
      <c r="D152" s="16"/>
      <c r="E152" s="16"/>
      <c r="F152" s="16"/>
      <c r="G152" s="15" t="s">
        <v>78</v>
      </c>
      <c r="H152" s="14"/>
      <c r="I152" s="16"/>
      <c r="J152" s="16"/>
      <c r="K152" s="16" t="s">
        <v>78</v>
      </c>
      <c r="L152" s="15"/>
    </row>
    <row r="153" spans="1:17" x14ac:dyDescent="0.2">
      <c r="A153" s="32">
        <v>2</v>
      </c>
      <c r="B153" s="15" t="s">
        <v>79</v>
      </c>
      <c r="C153" s="14"/>
      <c r="D153" s="16"/>
      <c r="E153" s="16"/>
      <c r="F153" s="16" t="s">
        <v>78</v>
      </c>
      <c r="G153" s="15"/>
      <c r="H153" s="14"/>
      <c r="I153" s="16"/>
      <c r="J153" s="16" t="s">
        <v>78</v>
      </c>
      <c r="K153" s="16"/>
      <c r="L153" s="15"/>
    </row>
    <row r="154" spans="1:17" x14ac:dyDescent="0.2">
      <c r="A154" s="32">
        <v>3</v>
      </c>
      <c r="B154" s="15" t="s">
        <v>80</v>
      </c>
      <c r="C154" s="14"/>
      <c r="D154" s="16"/>
      <c r="E154" s="16"/>
      <c r="F154" s="16"/>
      <c r="G154" s="15" t="s">
        <v>78</v>
      </c>
      <c r="H154" s="14"/>
      <c r="I154" s="16"/>
      <c r="J154" s="16"/>
      <c r="K154" s="16"/>
      <c r="L154" s="15" t="s">
        <v>78</v>
      </c>
    </row>
    <row r="155" spans="1:17" x14ac:dyDescent="0.2">
      <c r="A155" s="32">
        <v>4</v>
      </c>
      <c r="B155" s="15" t="s">
        <v>81</v>
      </c>
      <c r="C155" s="14"/>
      <c r="D155" s="16"/>
      <c r="E155" s="16"/>
      <c r="F155" s="16" t="s">
        <v>78</v>
      </c>
      <c r="G155" s="15"/>
      <c r="H155" s="14"/>
      <c r="I155" s="16"/>
      <c r="J155" s="16"/>
      <c r="K155" s="16"/>
      <c r="L155" s="15" t="s">
        <v>78</v>
      </c>
    </row>
    <row r="156" spans="1:17" x14ac:dyDescent="0.2">
      <c r="A156" s="32">
        <v>5</v>
      </c>
      <c r="B156" s="15" t="s">
        <v>82</v>
      </c>
      <c r="C156" s="14"/>
      <c r="D156" s="16"/>
      <c r="E156" s="16"/>
      <c r="F156" s="16"/>
      <c r="G156" s="15" t="s">
        <v>78</v>
      </c>
      <c r="H156" s="14"/>
      <c r="I156" s="16"/>
      <c r="J156" s="16"/>
      <c r="K156" s="16"/>
      <c r="L156" s="15" t="s">
        <v>78</v>
      </c>
    </row>
    <row r="157" spans="1:17" x14ac:dyDescent="0.2">
      <c r="A157" s="32">
        <v>6</v>
      </c>
      <c r="B157" s="15" t="s">
        <v>83</v>
      </c>
      <c r="C157" s="14"/>
      <c r="D157" s="16"/>
      <c r="E157" s="16"/>
      <c r="F157" s="16"/>
      <c r="G157" s="15" t="s">
        <v>78</v>
      </c>
      <c r="H157" s="14"/>
      <c r="I157" s="16"/>
      <c r="J157" s="16"/>
      <c r="K157" s="16" t="s">
        <v>78</v>
      </c>
      <c r="L157" s="15"/>
    </row>
    <row r="158" spans="1:17" x14ac:dyDescent="0.2">
      <c r="A158" s="32">
        <v>7</v>
      </c>
      <c r="B158" s="15" t="s">
        <v>84</v>
      </c>
      <c r="C158" s="14"/>
      <c r="D158" s="16"/>
      <c r="E158" s="16"/>
      <c r="F158" s="16"/>
      <c r="G158" s="15" t="s">
        <v>78</v>
      </c>
      <c r="H158" s="14"/>
      <c r="I158" s="16"/>
      <c r="J158" s="16"/>
      <c r="K158" s="16"/>
      <c r="L158" s="15" t="s">
        <v>78</v>
      </c>
    </row>
    <row r="159" spans="1:17" x14ac:dyDescent="0.2">
      <c r="A159" s="32">
        <v>8</v>
      </c>
      <c r="B159" s="15" t="s">
        <v>85</v>
      </c>
      <c r="C159" s="14"/>
      <c r="D159" s="16"/>
      <c r="E159" s="16"/>
      <c r="F159" s="16" t="s">
        <v>78</v>
      </c>
      <c r="G159" s="15"/>
      <c r="H159" s="14"/>
      <c r="I159" s="16"/>
      <c r="J159" s="16"/>
      <c r="K159" s="16" t="s">
        <v>78</v>
      </c>
      <c r="L159" s="15"/>
    </row>
    <row r="160" spans="1:17" x14ac:dyDescent="0.2">
      <c r="A160" s="32">
        <v>9</v>
      </c>
      <c r="B160" s="15" t="s">
        <v>86</v>
      </c>
      <c r="C160" s="14"/>
      <c r="D160" s="16"/>
      <c r="E160" s="16"/>
      <c r="F160" s="16" t="s">
        <v>78</v>
      </c>
      <c r="G160" s="15"/>
      <c r="H160" s="14"/>
      <c r="I160" s="16"/>
      <c r="J160" s="16"/>
      <c r="K160" s="16"/>
      <c r="L160" s="15" t="s">
        <v>78</v>
      </c>
    </row>
    <row r="161" spans="1:18" x14ac:dyDescent="0.2">
      <c r="A161" s="32">
        <v>10</v>
      </c>
      <c r="B161" s="15" t="s">
        <v>87</v>
      </c>
      <c r="C161" s="14"/>
      <c r="D161" s="16" t="s">
        <v>78</v>
      </c>
      <c r="E161" s="16"/>
      <c r="F161" s="16"/>
      <c r="G161" s="15"/>
      <c r="H161" s="14"/>
      <c r="I161" s="16" t="s">
        <v>78</v>
      </c>
      <c r="J161" s="16"/>
      <c r="K161" s="16"/>
      <c r="L161" s="15"/>
    </row>
    <row r="162" spans="1:18" x14ac:dyDescent="0.2">
      <c r="A162" s="33">
        <v>11</v>
      </c>
      <c r="B162" s="15" t="s">
        <v>88</v>
      </c>
      <c r="C162" s="14"/>
      <c r="D162" s="16"/>
      <c r="E162" s="16"/>
      <c r="F162" s="16" t="s">
        <v>78</v>
      </c>
      <c r="G162" s="15"/>
      <c r="H162" s="14"/>
      <c r="I162" s="16"/>
      <c r="J162" s="16"/>
      <c r="K162" s="16" t="s">
        <v>78</v>
      </c>
      <c r="L162" s="15"/>
      <c r="N162" t="s">
        <v>68</v>
      </c>
    </row>
    <row r="163" spans="1:18" x14ac:dyDescent="0.2">
      <c r="A163" s="32">
        <v>12</v>
      </c>
      <c r="B163" s="15" t="s">
        <v>89</v>
      </c>
      <c r="C163" s="14"/>
      <c r="D163" s="16" t="s">
        <v>78</v>
      </c>
      <c r="E163" s="16"/>
      <c r="F163" s="16"/>
      <c r="G163" s="15"/>
      <c r="H163" s="14"/>
      <c r="I163" s="16" t="s">
        <v>78</v>
      </c>
      <c r="J163" s="16"/>
      <c r="K163" s="16"/>
      <c r="L163" s="15"/>
    </row>
    <row r="164" spans="1:18" x14ac:dyDescent="0.2">
      <c r="A164" s="32">
        <v>13</v>
      </c>
      <c r="B164" s="15" t="s">
        <v>90</v>
      </c>
      <c r="C164" s="14"/>
      <c r="D164" s="16"/>
      <c r="E164" s="16"/>
      <c r="F164" s="16" t="s">
        <v>78</v>
      </c>
      <c r="G164" s="15"/>
      <c r="H164" s="14"/>
      <c r="I164" s="16"/>
      <c r="J164" s="16"/>
      <c r="K164" s="16"/>
      <c r="L164" s="15" t="s">
        <v>78</v>
      </c>
    </row>
    <row r="165" spans="1:18" x14ac:dyDescent="0.2">
      <c r="A165" s="32">
        <v>14</v>
      </c>
      <c r="B165" s="15" t="s">
        <v>91</v>
      </c>
      <c r="C165" s="14"/>
      <c r="D165" s="16"/>
      <c r="E165" s="16"/>
      <c r="F165" s="16" t="s">
        <v>78</v>
      </c>
      <c r="G165" s="15"/>
      <c r="H165" s="14"/>
      <c r="I165" s="16"/>
      <c r="J165" s="16"/>
      <c r="K165" s="16"/>
      <c r="L165" s="15" t="s">
        <v>78</v>
      </c>
    </row>
    <row r="166" spans="1:18" x14ac:dyDescent="0.2">
      <c r="A166" s="32">
        <v>15</v>
      </c>
      <c r="B166" s="15" t="s">
        <v>92</v>
      </c>
      <c r="C166" s="14"/>
      <c r="D166" s="16"/>
      <c r="E166" s="16"/>
      <c r="F166" s="16" t="s">
        <v>78</v>
      </c>
      <c r="G166" s="15"/>
      <c r="H166" s="14"/>
      <c r="I166" s="16" t="s">
        <v>78</v>
      </c>
      <c r="J166" s="16"/>
      <c r="K166" s="16"/>
      <c r="L166" s="15"/>
    </row>
    <row r="167" spans="1:18" ht="16" thickBot="1" x14ac:dyDescent="0.25">
      <c r="A167" s="34">
        <v>16</v>
      </c>
      <c r="B167" s="18" t="s">
        <v>93</v>
      </c>
      <c r="C167" s="17"/>
      <c r="D167" s="19"/>
      <c r="E167" s="19"/>
      <c r="F167" s="19" t="s">
        <v>78</v>
      </c>
      <c r="G167" s="18"/>
      <c r="H167" s="17"/>
      <c r="I167" s="19" t="s">
        <v>78</v>
      </c>
      <c r="J167" s="19"/>
      <c r="K167" s="19"/>
      <c r="L167" s="18"/>
    </row>
    <row r="168" spans="1:18" ht="16" thickBot="1" x14ac:dyDescent="0.25">
      <c r="A168" s="35" t="s">
        <v>71</v>
      </c>
      <c r="B168" s="36"/>
      <c r="C168" s="42">
        <f>0*100%/16</f>
        <v>0</v>
      </c>
      <c r="D168" s="38">
        <f>2*100%/16</f>
        <v>0.125</v>
      </c>
      <c r="E168" s="38">
        <f>0*100%/16</f>
        <v>0</v>
      </c>
      <c r="F168" s="38">
        <f>9*100%/16</f>
        <v>0.5625</v>
      </c>
      <c r="G168" s="43">
        <f>5*100%/16</f>
        <v>0.3125</v>
      </c>
      <c r="H168" s="38">
        <f>0*100%/16</f>
        <v>0</v>
      </c>
      <c r="I168" s="38">
        <f>4*100%/16</f>
        <v>0.25</v>
      </c>
      <c r="J168" s="38">
        <f>1*100%/16</f>
        <v>6.25E-2</v>
      </c>
      <c r="K168" s="38">
        <f>4*100%/16</f>
        <v>0.25</v>
      </c>
      <c r="L168" s="38">
        <f>7*100%/16</f>
        <v>0.4375</v>
      </c>
    </row>
    <row r="170" spans="1:18" ht="16" thickBot="1" x14ac:dyDescent="0.25"/>
    <row r="171" spans="1:18" ht="46" customHeight="1" thickBot="1" x14ac:dyDescent="0.25">
      <c r="A171" s="39" t="s">
        <v>101</v>
      </c>
      <c r="B171" s="40"/>
      <c r="C171" s="29" t="s">
        <v>61</v>
      </c>
      <c r="D171" s="30"/>
      <c r="E171" s="30"/>
      <c r="F171" s="30"/>
      <c r="G171" s="31"/>
      <c r="H171" s="26" t="s">
        <v>65</v>
      </c>
      <c r="I171" s="27"/>
      <c r="J171" s="27"/>
      <c r="K171" s="27"/>
      <c r="L171" s="28"/>
      <c r="N171" s="41"/>
      <c r="O171" s="41"/>
      <c r="P171" s="41"/>
      <c r="Q171" s="41"/>
      <c r="R171" s="41"/>
    </row>
    <row r="172" spans="1:18" x14ac:dyDescent="0.2">
      <c r="A172" s="21" t="s">
        <v>69</v>
      </c>
      <c r="B172" s="22" t="s">
        <v>70</v>
      </c>
      <c r="C172" s="23" t="s">
        <v>72</v>
      </c>
      <c r="D172" s="24" t="s">
        <v>73</v>
      </c>
      <c r="E172" s="24" t="s">
        <v>74</v>
      </c>
      <c r="F172" s="24" t="s">
        <v>75</v>
      </c>
      <c r="G172" s="25" t="s">
        <v>76</v>
      </c>
      <c r="H172" s="23" t="s">
        <v>72</v>
      </c>
      <c r="I172" s="24" t="s">
        <v>73</v>
      </c>
      <c r="J172" s="24" t="s">
        <v>74</v>
      </c>
      <c r="K172" s="24" t="s">
        <v>75</v>
      </c>
      <c r="L172" s="25" t="s">
        <v>76</v>
      </c>
    </row>
    <row r="173" spans="1:18" x14ac:dyDescent="0.2">
      <c r="A173" s="32">
        <v>1</v>
      </c>
      <c r="B173" s="15" t="s">
        <v>77</v>
      </c>
      <c r="C173" s="14"/>
      <c r="D173" s="16" t="s">
        <v>78</v>
      </c>
      <c r="E173" s="16"/>
      <c r="F173" s="16"/>
      <c r="G173" s="15"/>
      <c r="H173" s="14"/>
      <c r="I173" s="16"/>
      <c r="J173" s="16"/>
      <c r="K173" s="16"/>
      <c r="L173" s="15" t="s">
        <v>78</v>
      </c>
    </row>
    <row r="174" spans="1:18" x14ac:dyDescent="0.2">
      <c r="A174" s="32">
        <v>2</v>
      </c>
      <c r="B174" s="15" t="s">
        <v>79</v>
      </c>
      <c r="C174" s="14" t="s">
        <v>78</v>
      </c>
      <c r="D174" s="16"/>
      <c r="E174" s="16"/>
      <c r="F174" s="16"/>
      <c r="G174" s="15"/>
      <c r="H174" s="14"/>
      <c r="I174" s="16"/>
      <c r="J174" s="16"/>
      <c r="K174" s="16" t="s">
        <v>78</v>
      </c>
      <c r="L174" s="15"/>
    </row>
    <row r="175" spans="1:18" x14ac:dyDescent="0.2">
      <c r="A175" s="32">
        <v>3</v>
      </c>
      <c r="B175" s="15" t="s">
        <v>80</v>
      </c>
      <c r="C175" s="14"/>
      <c r="D175" s="16"/>
      <c r="E175" s="16"/>
      <c r="F175" s="16" t="s">
        <v>78</v>
      </c>
      <c r="G175" s="15"/>
      <c r="H175" s="14"/>
      <c r="I175" s="16"/>
      <c r="J175" s="16" t="s">
        <v>78</v>
      </c>
      <c r="K175" s="16"/>
      <c r="L175" s="15"/>
    </row>
    <row r="176" spans="1:18" x14ac:dyDescent="0.2">
      <c r="A176" s="32">
        <v>4</v>
      </c>
      <c r="B176" s="15" t="s">
        <v>81</v>
      </c>
      <c r="C176" s="14" t="s">
        <v>78</v>
      </c>
      <c r="D176" s="16"/>
      <c r="E176" s="16"/>
      <c r="F176" s="16"/>
      <c r="G176" s="15"/>
      <c r="H176" s="14"/>
      <c r="I176" s="16"/>
      <c r="J176" s="16"/>
      <c r="K176" s="16"/>
      <c r="L176" s="15" t="s">
        <v>78</v>
      </c>
    </row>
    <row r="177" spans="1:14" x14ac:dyDescent="0.2">
      <c r="A177" s="32">
        <v>5</v>
      </c>
      <c r="B177" s="15" t="s">
        <v>82</v>
      </c>
      <c r="C177" s="14" t="s">
        <v>78</v>
      </c>
      <c r="D177" s="16"/>
      <c r="E177" s="16"/>
      <c r="F177" s="16"/>
      <c r="G177" s="15"/>
      <c r="H177" s="14"/>
      <c r="I177" s="16"/>
      <c r="J177" s="16"/>
      <c r="K177" s="16"/>
      <c r="L177" s="15" t="s">
        <v>78</v>
      </c>
      <c r="N177" t="s">
        <v>68</v>
      </c>
    </row>
    <row r="178" spans="1:14" x14ac:dyDescent="0.2">
      <c r="A178" s="32">
        <v>6</v>
      </c>
      <c r="B178" s="15" t="s">
        <v>83</v>
      </c>
      <c r="C178" s="14" t="s">
        <v>78</v>
      </c>
      <c r="D178" s="16"/>
      <c r="E178" s="16"/>
      <c r="F178" s="16"/>
      <c r="G178" s="15"/>
      <c r="H178" s="14"/>
      <c r="I178" s="16"/>
      <c r="J178" s="16"/>
      <c r="K178" s="16" t="s">
        <v>78</v>
      </c>
      <c r="L178" s="15"/>
    </row>
    <row r="179" spans="1:14" x14ac:dyDescent="0.2">
      <c r="A179" s="32">
        <v>7</v>
      </c>
      <c r="B179" s="15" t="s">
        <v>84</v>
      </c>
      <c r="C179" s="14"/>
      <c r="D179" s="16"/>
      <c r="E179" s="16"/>
      <c r="F179" s="16" t="s">
        <v>78</v>
      </c>
      <c r="G179" s="15"/>
      <c r="H179" s="14"/>
      <c r="I179" s="16"/>
      <c r="J179" s="16"/>
      <c r="K179" s="16"/>
      <c r="L179" s="15" t="s">
        <v>78</v>
      </c>
    </row>
    <row r="180" spans="1:14" x14ac:dyDescent="0.2">
      <c r="A180" s="32">
        <v>8</v>
      </c>
      <c r="B180" s="15" t="s">
        <v>85</v>
      </c>
      <c r="C180" s="14"/>
      <c r="D180" s="16"/>
      <c r="E180" s="16"/>
      <c r="F180" s="16" t="s">
        <v>78</v>
      </c>
      <c r="G180" s="15"/>
      <c r="H180" s="14"/>
      <c r="I180" s="16"/>
      <c r="J180" s="16"/>
      <c r="K180" s="16" t="s">
        <v>78</v>
      </c>
      <c r="L180" s="15"/>
    </row>
    <row r="181" spans="1:14" x14ac:dyDescent="0.2">
      <c r="A181" s="32">
        <v>9</v>
      </c>
      <c r="B181" s="15" t="s">
        <v>86</v>
      </c>
      <c r="C181" s="14"/>
      <c r="D181" s="16"/>
      <c r="E181" s="16"/>
      <c r="F181" s="16"/>
      <c r="G181" s="15" t="s">
        <v>78</v>
      </c>
      <c r="H181" s="14"/>
      <c r="I181" s="16"/>
      <c r="J181" s="16"/>
      <c r="K181" s="16"/>
      <c r="L181" s="15" t="s">
        <v>78</v>
      </c>
    </row>
    <row r="182" spans="1:14" x14ac:dyDescent="0.2">
      <c r="A182" s="32">
        <v>10</v>
      </c>
      <c r="B182" s="15" t="s">
        <v>87</v>
      </c>
      <c r="C182" s="14"/>
      <c r="D182" s="16"/>
      <c r="E182" s="16" t="s">
        <v>78</v>
      </c>
      <c r="F182" s="16"/>
      <c r="G182" s="15"/>
      <c r="H182" s="14"/>
      <c r="I182" s="16"/>
      <c r="J182" s="16"/>
      <c r="K182" s="16"/>
      <c r="L182" s="15" t="s">
        <v>78</v>
      </c>
    </row>
    <row r="183" spans="1:14" x14ac:dyDescent="0.2">
      <c r="A183" s="33">
        <v>11</v>
      </c>
      <c r="B183" s="15" t="s">
        <v>88</v>
      </c>
      <c r="C183" s="14"/>
      <c r="D183" s="16" t="s">
        <v>78</v>
      </c>
      <c r="E183" s="16"/>
      <c r="F183" s="16"/>
      <c r="G183" s="15"/>
      <c r="H183" s="14"/>
      <c r="I183" s="16"/>
      <c r="J183" s="16"/>
      <c r="K183" s="16" t="s">
        <v>78</v>
      </c>
      <c r="L183" s="15"/>
    </row>
    <row r="184" spans="1:14" x14ac:dyDescent="0.2">
      <c r="A184" s="32">
        <v>12</v>
      </c>
      <c r="B184" s="15" t="s">
        <v>89</v>
      </c>
      <c r="C184" s="14"/>
      <c r="D184" s="16"/>
      <c r="E184" s="16" t="s">
        <v>78</v>
      </c>
      <c r="F184" s="16"/>
      <c r="G184" s="15"/>
      <c r="H184" s="14"/>
      <c r="I184" s="16" t="s">
        <v>78</v>
      </c>
      <c r="J184" s="16"/>
      <c r="K184" s="16"/>
      <c r="L184" s="15"/>
    </row>
    <row r="185" spans="1:14" x14ac:dyDescent="0.2">
      <c r="A185" s="32">
        <v>13</v>
      </c>
      <c r="B185" s="15" t="s">
        <v>90</v>
      </c>
      <c r="C185" s="14"/>
      <c r="D185" s="16"/>
      <c r="E185" s="16"/>
      <c r="F185" s="16" t="s">
        <v>78</v>
      </c>
      <c r="G185" s="15"/>
      <c r="H185" s="14"/>
      <c r="I185" s="16"/>
      <c r="J185" s="16"/>
      <c r="K185" s="16" t="s">
        <v>78</v>
      </c>
      <c r="L185" s="15"/>
    </row>
    <row r="186" spans="1:14" x14ac:dyDescent="0.2">
      <c r="A186" s="32">
        <v>14</v>
      </c>
      <c r="B186" s="15" t="s">
        <v>91</v>
      </c>
      <c r="C186" s="14"/>
      <c r="D186" s="16"/>
      <c r="E186" s="16"/>
      <c r="F186" s="16" t="s">
        <v>78</v>
      </c>
      <c r="G186" s="15"/>
      <c r="H186" s="14"/>
      <c r="I186" s="16"/>
      <c r="J186" s="16"/>
      <c r="K186" s="16"/>
      <c r="L186" s="15" t="s">
        <v>78</v>
      </c>
    </row>
    <row r="187" spans="1:14" x14ac:dyDescent="0.2">
      <c r="A187" s="32">
        <v>15</v>
      </c>
      <c r="B187" s="15" t="s">
        <v>92</v>
      </c>
      <c r="C187" s="14"/>
      <c r="D187" s="16"/>
      <c r="E187" s="16"/>
      <c r="F187" s="16" t="s">
        <v>78</v>
      </c>
      <c r="G187" s="15"/>
      <c r="H187" s="14"/>
      <c r="I187" s="16" t="s">
        <v>78</v>
      </c>
      <c r="J187" s="16"/>
      <c r="K187" s="16"/>
      <c r="L187" s="15"/>
    </row>
    <row r="188" spans="1:14" ht="16" thickBot="1" x14ac:dyDescent="0.25">
      <c r="A188" s="34">
        <v>16</v>
      </c>
      <c r="B188" s="18" t="s">
        <v>93</v>
      </c>
      <c r="C188" s="17" t="s">
        <v>78</v>
      </c>
      <c r="D188" s="19"/>
      <c r="E188" s="19"/>
      <c r="F188" s="19"/>
      <c r="G188" s="18"/>
      <c r="H188" s="17"/>
      <c r="I188" s="19"/>
      <c r="J188" s="19" t="s">
        <v>78</v>
      </c>
      <c r="K188" s="19"/>
      <c r="L188" s="18"/>
    </row>
    <row r="189" spans="1:14" ht="16" thickBot="1" x14ac:dyDescent="0.25">
      <c r="A189" s="35" t="s">
        <v>71</v>
      </c>
      <c r="B189" s="36"/>
      <c r="C189" s="38">
        <f>5*100%/16</f>
        <v>0.3125</v>
      </c>
      <c r="D189" s="38">
        <f>2*100%/16</f>
        <v>0.125</v>
      </c>
      <c r="E189" s="38">
        <f>2*100%/16</f>
        <v>0.125</v>
      </c>
      <c r="F189" s="38">
        <f>6*100%/16</f>
        <v>0.375</v>
      </c>
      <c r="G189" s="38">
        <f>1*100%/16</f>
        <v>6.25E-2</v>
      </c>
      <c r="H189" s="38">
        <f>0*100%/16</f>
        <v>0</v>
      </c>
      <c r="I189" s="38">
        <f>2*100%/16</f>
        <v>0.125</v>
      </c>
      <c r="J189" s="38">
        <f>2*100%/16</f>
        <v>0.125</v>
      </c>
      <c r="K189" s="38">
        <f>5*100%/16</f>
        <v>0.3125</v>
      </c>
      <c r="L189" s="38">
        <f>7*100%/16</f>
        <v>0.4375</v>
      </c>
    </row>
    <row r="191" spans="1:14" ht="16" thickBot="1" x14ac:dyDescent="0.25"/>
    <row r="192" spans="1:14" ht="47" customHeight="1" thickBot="1" x14ac:dyDescent="0.25">
      <c r="A192" s="39">
        <v>17</v>
      </c>
      <c r="B192" s="40"/>
      <c r="C192" s="26" t="s">
        <v>58</v>
      </c>
      <c r="D192" s="27"/>
      <c r="E192" s="27"/>
      <c r="F192" s="27"/>
      <c r="G192" s="28"/>
    </row>
    <row r="193" spans="1:10" x14ac:dyDescent="0.2">
      <c r="A193" s="21" t="s">
        <v>69</v>
      </c>
      <c r="B193" s="22" t="s">
        <v>70</v>
      </c>
      <c r="C193" s="23" t="s">
        <v>72</v>
      </c>
      <c r="D193" s="24" t="s">
        <v>73</v>
      </c>
      <c r="E193" s="24" t="s">
        <v>74</v>
      </c>
      <c r="F193" s="24" t="s">
        <v>75</v>
      </c>
      <c r="G193" s="25" t="s">
        <v>76</v>
      </c>
    </row>
    <row r="194" spans="1:10" x14ac:dyDescent="0.2">
      <c r="A194" s="32">
        <v>1</v>
      </c>
      <c r="B194" s="15" t="s">
        <v>77</v>
      </c>
      <c r="C194" s="14"/>
      <c r="D194" s="16"/>
      <c r="E194" s="16"/>
      <c r="F194" s="16" t="s">
        <v>78</v>
      </c>
      <c r="G194" s="15"/>
    </row>
    <row r="195" spans="1:10" x14ac:dyDescent="0.2">
      <c r="A195" s="32">
        <v>2</v>
      </c>
      <c r="B195" s="15" t="s">
        <v>79</v>
      </c>
      <c r="C195" s="14" t="s">
        <v>78</v>
      </c>
      <c r="D195" s="16"/>
      <c r="E195" s="16"/>
      <c r="F195" s="16"/>
      <c r="G195" s="15"/>
    </row>
    <row r="196" spans="1:10" x14ac:dyDescent="0.2">
      <c r="A196" s="32">
        <v>3</v>
      </c>
      <c r="B196" s="15" t="s">
        <v>80</v>
      </c>
      <c r="C196" s="14"/>
      <c r="D196" s="16" t="s">
        <v>78</v>
      </c>
      <c r="E196" s="16"/>
      <c r="F196" s="16"/>
      <c r="G196" s="15"/>
    </row>
    <row r="197" spans="1:10" x14ac:dyDescent="0.2">
      <c r="A197" s="32">
        <v>4</v>
      </c>
      <c r="B197" s="15" t="s">
        <v>81</v>
      </c>
      <c r="C197" s="14"/>
      <c r="D197" s="16"/>
      <c r="E197" s="16"/>
      <c r="F197" s="16" t="s">
        <v>78</v>
      </c>
      <c r="G197" s="15"/>
    </row>
    <row r="198" spans="1:10" x14ac:dyDescent="0.2">
      <c r="A198" s="32">
        <v>5</v>
      </c>
      <c r="B198" s="15" t="s">
        <v>82</v>
      </c>
      <c r="C198" s="14"/>
      <c r="D198" s="16"/>
      <c r="E198" s="16"/>
      <c r="F198" s="16" t="s">
        <v>78</v>
      </c>
      <c r="G198" s="15"/>
    </row>
    <row r="199" spans="1:10" x14ac:dyDescent="0.2">
      <c r="A199" s="32">
        <v>6</v>
      </c>
      <c r="B199" s="15" t="s">
        <v>83</v>
      </c>
      <c r="C199" s="14"/>
      <c r="D199" s="16"/>
      <c r="E199" s="16"/>
      <c r="F199" s="16"/>
      <c r="G199" s="15" t="s">
        <v>78</v>
      </c>
    </row>
    <row r="200" spans="1:10" x14ac:dyDescent="0.2">
      <c r="A200" s="32">
        <v>7</v>
      </c>
      <c r="B200" s="15" t="s">
        <v>84</v>
      </c>
      <c r="C200" s="14"/>
      <c r="D200" s="16"/>
      <c r="E200" s="16"/>
      <c r="F200" s="16" t="s">
        <v>78</v>
      </c>
      <c r="G200" s="15"/>
    </row>
    <row r="201" spans="1:10" x14ac:dyDescent="0.2">
      <c r="A201" s="32">
        <v>8</v>
      </c>
      <c r="B201" s="15" t="s">
        <v>85</v>
      </c>
      <c r="C201" s="14"/>
      <c r="D201" s="16"/>
      <c r="E201" s="16"/>
      <c r="F201" s="16" t="s">
        <v>78</v>
      </c>
      <c r="G201" s="15"/>
      <c r="J201" t="s">
        <v>68</v>
      </c>
    </row>
    <row r="202" spans="1:10" x14ac:dyDescent="0.2">
      <c r="A202" s="32">
        <v>9</v>
      </c>
      <c r="B202" s="15" t="s">
        <v>86</v>
      </c>
      <c r="C202" s="14"/>
      <c r="D202" s="16"/>
      <c r="E202" s="16"/>
      <c r="F202" s="16" t="s">
        <v>78</v>
      </c>
      <c r="G202" s="15"/>
    </row>
    <row r="203" spans="1:10" x14ac:dyDescent="0.2">
      <c r="A203" s="32">
        <v>10</v>
      </c>
      <c r="B203" s="15" t="s">
        <v>87</v>
      </c>
      <c r="C203" s="14"/>
      <c r="D203" s="16"/>
      <c r="E203" s="16"/>
      <c r="F203" s="16" t="s">
        <v>78</v>
      </c>
      <c r="G203" s="15"/>
    </row>
    <row r="204" spans="1:10" x14ac:dyDescent="0.2">
      <c r="A204" s="33">
        <v>11</v>
      </c>
      <c r="B204" s="15" t="s">
        <v>88</v>
      </c>
      <c r="C204" s="14"/>
      <c r="D204" s="16"/>
      <c r="E204" s="16" t="s">
        <v>78</v>
      </c>
      <c r="F204" s="16"/>
      <c r="G204" s="15"/>
    </row>
    <row r="205" spans="1:10" x14ac:dyDescent="0.2">
      <c r="A205" s="32">
        <v>12</v>
      </c>
      <c r="B205" s="15" t="s">
        <v>89</v>
      </c>
      <c r="C205" s="14"/>
      <c r="D205" s="16"/>
      <c r="E205" s="16" t="s">
        <v>78</v>
      </c>
      <c r="F205" s="16"/>
      <c r="G205" s="15"/>
    </row>
    <row r="206" spans="1:10" x14ac:dyDescent="0.2">
      <c r="A206" s="32">
        <v>13</v>
      </c>
      <c r="B206" s="15" t="s">
        <v>90</v>
      </c>
      <c r="C206" s="14"/>
      <c r="D206" s="16"/>
      <c r="E206" s="16"/>
      <c r="F206" s="16" t="s">
        <v>78</v>
      </c>
      <c r="G206" s="15"/>
    </row>
    <row r="207" spans="1:10" x14ac:dyDescent="0.2">
      <c r="A207" s="32">
        <v>14</v>
      </c>
      <c r="B207" s="15" t="s">
        <v>91</v>
      </c>
      <c r="C207" s="14"/>
      <c r="D207" s="16"/>
      <c r="E207" s="16"/>
      <c r="F207" s="16" t="s">
        <v>78</v>
      </c>
      <c r="G207" s="15"/>
    </row>
    <row r="208" spans="1:10" x14ac:dyDescent="0.2">
      <c r="A208" s="32">
        <v>15</v>
      </c>
      <c r="B208" s="15" t="s">
        <v>92</v>
      </c>
      <c r="C208" s="14"/>
      <c r="D208" s="16"/>
      <c r="E208" s="16"/>
      <c r="F208" s="16" t="s">
        <v>78</v>
      </c>
      <c r="G208" s="15"/>
    </row>
    <row r="209" spans="1:7" ht="16" thickBot="1" x14ac:dyDescent="0.25">
      <c r="A209" s="34">
        <v>16</v>
      </c>
      <c r="B209" s="18" t="s">
        <v>93</v>
      </c>
      <c r="C209" s="17"/>
      <c r="D209" s="19"/>
      <c r="E209" s="19" t="s">
        <v>78</v>
      </c>
      <c r="F209" s="19"/>
      <c r="G209" s="18"/>
    </row>
    <row r="210" spans="1:7" ht="16" thickBot="1" x14ac:dyDescent="0.25">
      <c r="A210" s="35" t="s">
        <v>71</v>
      </c>
      <c r="B210" s="36"/>
      <c r="C210" s="38">
        <f>1*100%/16</f>
        <v>6.25E-2</v>
      </c>
      <c r="D210" s="38">
        <f>1*100%/16</f>
        <v>6.25E-2</v>
      </c>
      <c r="E210" s="38">
        <f>3*100%/16</f>
        <v>0.1875</v>
      </c>
      <c r="F210" s="38">
        <f>10*100%/16</f>
        <v>0.625</v>
      </c>
      <c r="G210" s="38">
        <f>1*100%/16</f>
        <v>6.25E-2</v>
      </c>
    </row>
    <row r="213" spans="1:7" ht="46" customHeight="1" x14ac:dyDescent="0.2"/>
  </sheetData>
  <mergeCells count="39">
    <mergeCell ref="A192:B192"/>
    <mergeCell ref="C192:G192"/>
    <mergeCell ref="A210:B210"/>
    <mergeCell ref="A168:B168"/>
    <mergeCell ref="A171:B171"/>
    <mergeCell ref="C171:G171"/>
    <mergeCell ref="H150:L150"/>
    <mergeCell ref="A189:B189"/>
    <mergeCell ref="H171:L171"/>
    <mergeCell ref="M129:Q129"/>
    <mergeCell ref="A126:B126"/>
    <mergeCell ref="A129:B129"/>
    <mergeCell ref="C129:G129"/>
    <mergeCell ref="H129:L129"/>
    <mergeCell ref="A147:B147"/>
    <mergeCell ref="A150:B150"/>
    <mergeCell ref="C150:G150"/>
    <mergeCell ref="A84:B84"/>
    <mergeCell ref="A87:B87"/>
    <mergeCell ref="C87:G87"/>
    <mergeCell ref="A105:B105"/>
    <mergeCell ref="A108:B108"/>
    <mergeCell ref="C108:G108"/>
    <mergeCell ref="H108:L108"/>
    <mergeCell ref="A45:B45"/>
    <mergeCell ref="C45:G45"/>
    <mergeCell ref="H45:L45"/>
    <mergeCell ref="A63:B63"/>
    <mergeCell ref="A66:B66"/>
    <mergeCell ref="C66:G66"/>
    <mergeCell ref="H66:L66"/>
    <mergeCell ref="C24:G24"/>
    <mergeCell ref="H24:L24"/>
    <mergeCell ref="A42:B42"/>
    <mergeCell ref="A3:B3"/>
    <mergeCell ref="A24:B24"/>
    <mergeCell ref="A21:B21"/>
    <mergeCell ref="C3:G3"/>
    <mergeCell ref="H3:L3"/>
  </mergeCells>
  <pageMargins left="0.7" right="0.7" top="0.75" bottom="0.75" header="0.3" footer="0.3"/>
  <ignoredErrors>
    <ignoredError sqref="E21 D63 H63 M147 O147 E105 E126 H126 D168 F168 J1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TABULACION</vt:lpstr>
      <vt:lpstr>GRAFICAS</vt:lpstr>
      <vt:lpstr>ANA. CRUZADO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Microsoft Office User</cp:lastModifiedBy>
  <dcterms:created xsi:type="dcterms:W3CDTF">2021-08-25T13:23:25Z</dcterms:created>
  <dcterms:modified xsi:type="dcterms:W3CDTF">2021-11-23T06:30:03Z</dcterms:modified>
</cp:coreProperties>
</file>