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me\Documents\2021 II\DIRECCION DE PROYECTO\JAIME YEDY 2022\1 objetivo tesis jaime yedy\"/>
    </mc:Choice>
  </mc:AlternateContent>
  <bookViews>
    <workbookView xWindow="0" yWindow="0" windowWidth="20490" windowHeight="71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/>
  <c r="E6" i="2"/>
  <c r="F6" i="2"/>
  <c r="D9" i="2"/>
  <c r="F7" i="2" l="1"/>
  <c r="F8" i="2" s="1"/>
  <c r="M46" i="1"/>
  <c r="M45" i="1"/>
  <c r="M40" i="1"/>
  <c r="M39" i="1"/>
  <c r="M48" i="1"/>
  <c r="M47" i="1"/>
  <c r="M43" i="1"/>
  <c r="M42" i="1"/>
  <c r="M44" i="1"/>
  <c r="M41" i="1"/>
  <c r="M38" i="1"/>
  <c r="M30" i="1"/>
  <c r="M25" i="1"/>
  <c r="M29" i="1"/>
  <c r="M24" i="1"/>
  <c r="M23" i="1"/>
  <c r="M26" i="1"/>
  <c r="M28" i="1"/>
  <c r="M22" i="1"/>
  <c r="M31" i="1"/>
  <c r="M27" i="1"/>
  <c r="M21" i="1"/>
  <c r="M12" i="1"/>
  <c r="M13" i="1"/>
  <c r="M14" i="1"/>
  <c r="M15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<sst xmlns="http://schemas.openxmlformats.org/spreadsheetml/2006/main" count="164" uniqueCount="45">
  <si>
    <t>Correos</t>
  </si>
  <si>
    <t>Facturas</t>
  </si>
  <si>
    <t>Llamadas</t>
  </si>
  <si>
    <t>Procedimientos y registros</t>
  </si>
  <si>
    <t>Whast app</t>
  </si>
  <si>
    <t>Información del sector</t>
  </si>
  <si>
    <t>Información camara de comercio</t>
  </si>
  <si>
    <t>Secretaria de desarrollo</t>
  </si>
  <si>
    <t>Comerciantes</t>
  </si>
  <si>
    <t>Noticias</t>
  </si>
  <si>
    <t>Web</t>
  </si>
  <si>
    <t>Información general</t>
  </si>
  <si>
    <t>Clasificación</t>
  </si>
  <si>
    <t>Item</t>
  </si>
  <si>
    <t>Relevancia</t>
  </si>
  <si>
    <t>R</t>
  </si>
  <si>
    <t>Confiabilidad</t>
  </si>
  <si>
    <t>C</t>
  </si>
  <si>
    <t>Usabilidad</t>
  </si>
  <si>
    <t>U</t>
  </si>
  <si>
    <t>Confidencialidad</t>
  </si>
  <si>
    <t>Co</t>
  </si>
  <si>
    <t>Na</t>
  </si>
  <si>
    <t>Nivel de acceso</t>
  </si>
  <si>
    <t>Priorización</t>
  </si>
  <si>
    <t>Pr</t>
  </si>
  <si>
    <t>Ponderación</t>
  </si>
  <si>
    <t>Por</t>
  </si>
  <si>
    <t>Poc</t>
  </si>
  <si>
    <t>Pou</t>
  </si>
  <si>
    <t>Poco</t>
  </si>
  <si>
    <t>Pona</t>
  </si>
  <si>
    <t>Propios de la ferreteria</t>
  </si>
  <si>
    <t>Bodega principal</t>
  </si>
  <si>
    <t>Bodega ciudadela</t>
  </si>
  <si>
    <t>Bodega central</t>
  </si>
  <si>
    <t>Principal</t>
  </si>
  <si>
    <t>Ciudadela</t>
  </si>
  <si>
    <t>Central</t>
  </si>
  <si>
    <t>Pareto de operaciones</t>
  </si>
  <si>
    <t>Bodega Ciudadela</t>
  </si>
  <si>
    <t>Bodega Central</t>
  </si>
  <si>
    <t>Operaciones mensuales</t>
  </si>
  <si>
    <t>No promedio operaciones distribución mensual</t>
  </si>
  <si>
    <t>costos comparacion de escenarios planifiacdos y no planificados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</si>
</sst>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9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Hoja1!$B$5:$B$15</c:f>
              <c:strCache>
                <c:ptCount val="11"/>
                <c:pt idx="0">
                  <c:v>Información del sector</c:v>
                </c:pt>
                <c:pt idx="1">
                  <c:v>Información camara de comercio</c:v>
                </c:pt>
                <c:pt idx="2">
                  <c:v>Secretaria de desarrollo</c:v>
                </c:pt>
                <c:pt idx="3">
                  <c:v>Comerciantes</c:v>
                </c:pt>
                <c:pt idx="4">
                  <c:v>Noticias</c:v>
                </c:pt>
                <c:pt idx="5">
                  <c:v>Web</c:v>
                </c:pt>
                <c:pt idx="6">
                  <c:v>Whast app</c:v>
                </c:pt>
                <c:pt idx="7">
                  <c:v>Correos</c:v>
                </c:pt>
                <c:pt idx="8">
                  <c:v>Facturas</c:v>
                </c:pt>
                <c:pt idx="9">
                  <c:v>Llamadas</c:v>
                </c:pt>
                <c:pt idx="10">
                  <c:v>Procedimientos y registros</c:v>
                </c:pt>
              </c:strCache>
            </c:strRef>
          </c:cat>
          <c:val>
            <c:numRef>
              <c:f>Hoja1!$M$5:$M$15</c:f>
              <c:numCache>
                <c:formatCode>General</c:formatCode>
                <c:ptCount val="11"/>
                <c:pt idx="0">
                  <c:v>6.4799999999999995</c:v>
                </c:pt>
                <c:pt idx="1">
                  <c:v>6.89</c:v>
                </c:pt>
                <c:pt idx="2">
                  <c:v>5.79</c:v>
                </c:pt>
                <c:pt idx="3">
                  <c:v>5.87</c:v>
                </c:pt>
                <c:pt idx="4">
                  <c:v>5.27</c:v>
                </c:pt>
                <c:pt idx="5">
                  <c:v>3.4200000000000004</c:v>
                </c:pt>
                <c:pt idx="6">
                  <c:v>7.87</c:v>
                </c:pt>
                <c:pt idx="7">
                  <c:v>8.8399999999999981</c:v>
                </c:pt>
                <c:pt idx="8">
                  <c:v>9.120000000000001</c:v>
                </c:pt>
                <c:pt idx="9">
                  <c:v>8.56</c:v>
                </c:pt>
                <c:pt idx="10">
                  <c:v>8.49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008968"/>
        <c:axId val="128523920"/>
      </c:radarChart>
      <c:catAx>
        <c:axId val="33100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8523920"/>
        <c:crosses val="autoZero"/>
        <c:auto val="1"/>
        <c:lblAlgn val="ctr"/>
        <c:lblOffset val="100"/>
        <c:noMultiLvlLbl val="0"/>
      </c:catAx>
      <c:valAx>
        <c:axId val="12852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100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Hoja1!$B$5:$B$15</c:f>
              <c:strCache>
                <c:ptCount val="11"/>
                <c:pt idx="0">
                  <c:v>Información del sector</c:v>
                </c:pt>
                <c:pt idx="1">
                  <c:v>Información camara de comercio</c:v>
                </c:pt>
                <c:pt idx="2">
                  <c:v>Secretaria de desarrollo</c:v>
                </c:pt>
                <c:pt idx="3">
                  <c:v>Comerciantes</c:v>
                </c:pt>
                <c:pt idx="4">
                  <c:v>Noticias</c:v>
                </c:pt>
                <c:pt idx="5">
                  <c:v>Web</c:v>
                </c:pt>
                <c:pt idx="6">
                  <c:v>Whast app</c:v>
                </c:pt>
                <c:pt idx="7">
                  <c:v>Correos</c:v>
                </c:pt>
                <c:pt idx="8">
                  <c:v>Facturas</c:v>
                </c:pt>
                <c:pt idx="9">
                  <c:v>Llamadas</c:v>
                </c:pt>
                <c:pt idx="10">
                  <c:v>Procedimientos y registros</c:v>
                </c:pt>
              </c:strCache>
            </c:strRef>
          </c:cat>
          <c:val>
            <c:numRef>
              <c:f>Hoja1!$M$21:$M$31</c:f>
              <c:numCache>
                <c:formatCode>General</c:formatCode>
                <c:ptCount val="11"/>
                <c:pt idx="0">
                  <c:v>5.34</c:v>
                </c:pt>
                <c:pt idx="1">
                  <c:v>4.8099999999999996</c:v>
                </c:pt>
                <c:pt idx="2">
                  <c:v>3.7399999999999998</c:v>
                </c:pt>
                <c:pt idx="3">
                  <c:v>4.5599999999999996</c:v>
                </c:pt>
                <c:pt idx="4">
                  <c:v>3.39</c:v>
                </c:pt>
                <c:pt idx="5">
                  <c:v>0.56000000000000005</c:v>
                </c:pt>
                <c:pt idx="6">
                  <c:v>6.09</c:v>
                </c:pt>
                <c:pt idx="7">
                  <c:v>7.04</c:v>
                </c:pt>
                <c:pt idx="8">
                  <c:v>6.580000000000001</c:v>
                </c:pt>
                <c:pt idx="9">
                  <c:v>6.56</c:v>
                </c:pt>
                <c:pt idx="10">
                  <c:v>6.53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214856"/>
        <c:axId val="429212896"/>
      </c:radarChart>
      <c:catAx>
        <c:axId val="42921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9212896"/>
        <c:crosses val="autoZero"/>
        <c:auto val="1"/>
        <c:lblAlgn val="ctr"/>
        <c:lblOffset val="100"/>
        <c:noMultiLvlLbl val="0"/>
      </c:catAx>
      <c:valAx>
        <c:axId val="42921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9214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Hoja1!$B$5:$B$15</c:f>
              <c:strCache>
                <c:ptCount val="11"/>
                <c:pt idx="0">
                  <c:v>Información del sector</c:v>
                </c:pt>
                <c:pt idx="1">
                  <c:v>Información camara de comercio</c:v>
                </c:pt>
                <c:pt idx="2">
                  <c:v>Secretaria de desarrollo</c:v>
                </c:pt>
                <c:pt idx="3">
                  <c:v>Comerciantes</c:v>
                </c:pt>
                <c:pt idx="4">
                  <c:v>Noticias</c:v>
                </c:pt>
                <c:pt idx="5">
                  <c:v>Web</c:v>
                </c:pt>
                <c:pt idx="6">
                  <c:v>Whast app</c:v>
                </c:pt>
                <c:pt idx="7">
                  <c:v>Correos</c:v>
                </c:pt>
                <c:pt idx="8">
                  <c:v>Facturas</c:v>
                </c:pt>
                <c:pt idx="9">
                  <c:v>Llamadas</c:v>
                </c:pt>
                <c:pt idx="10">
                  <c:v>Procedimientos y registros</c:v>
                </c:pt>
              </c:strCache>
            </c:strRef>
          </c:cat>
          <c:val>
            <c:numRef>
              <c:f>Hoja1!$M$38:$M$48</c:f>
              <c:numCache>
                <c:formatCode>General</c:formatCode>
                <c:ptCount val="11"/>
                <c:pt idx="0">
                  <c:v>5.0299999999999994</c:v>
                </c:pt>
                <c:pt idx="1">
                  <c:v>5.1899999999999995</c:v>
                </c:pt>
                <c:pt idx="2">
                  <c:v>4.79</c:v>
                </c:pt>
                <c:pt idx="3">
                  <c:v>4.3199999999999994</c:v>
                </c:pt>
                <c:pt idx="4">
                  <c:v>3.4099999999999997</c:v>
                </c:pt>
                <c:pt idx="5">
                  <c:v>2.11</c:v>
                </c:pt>
                <c:pt idx="6">
                  <c:v>6.62</c:v>
                </c:pt>
                <c:pt idx="7">
                  <c:v>7.2900000000000009</c:v>
                </c:pt>
                <c:pt idx="8">
                  <c:v>7.42</c:v>
                </c:pt>
                <c:pt idx="9">
                  <c:v>7.2600000000000007</c:v>
                </c:pt>
                <c:pt idx="10">
                  <c:v>6.79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214072"/>
        <c:axId val="429212504"/>
      </c:radarChart>
      <c:catAx>
        <c:axId val="42921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9212504"/>
        <c:crosses val="autoZero"/>
        <c:auto val="1"/>
        <c:lblAlgn val="ctr"/>
        <c:lblOffset val="100"/>
        <c:noMultiLvlLbl val="0"/>
      </c:catAx>
      <c:valAx>
        <c:axId val="42921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921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08792650918633"/>
          <c:y val="0.1096640162457086"/>
          <c:w val="0.48182414698162729"/>
          <c:h val="0.71052397312852456"/>
        </c:manualLayout>
      </c:layout>
      <c:radarChart>
        <c:radarStyle val="marker"/>
        <c:varyColors val="0"/>
        <c:ser>
          <c:idx val="0"/>
          <c:order val="0"/>
          <c:tx>
            <c:strRef>
              <c:f>Hoja1!$M$52</c:f>
              <c:strCache>
                <c:ptCount val="1"/>
                <c:pt idx="0">
                  <c:v>Principal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Hoja1!$L$53:$L$63</c:f>
              <c:strCache>
                <c:ptCount val="11"/>
                <c:pt idx="0">
                  <c:v>Información del sector</c:v>
                </c:pt>
                <c:pt idx="1">
                  <c:v>Información camara de comercio</c:v>
                </c:pt>
                <c:pt idx="2">
                  <c:v>Secretaria de desarrollo</c:v>
                </c:pt>
                <c:pt idx="3">
                  <c:v>Comerciantes</c:v>
                </c:pt>
                <c:pt idx="4">
                  <c:v>Noticias</c:v>
                </c:pt>
                <c:pt idx="5">
                  <c:v>Web</c:v>
                </c:pt>
                <c:pt idx="6">
                  <c:v>Whast app</c:v>
                </c:pt>
                <c:pt idx="7">
                  <c:v>Correos</c:v>
                </c:pt>
                <c:pt idx="8">
                  <c:v>Facturas</c:v>
                </c:pt>
                <c:pt idx="9">
                  <c:v>Llamadas</c:v>
                </c:pt>
                <c:pt idx="10">
                  <c:v>Procedimientos y registros</c:v>
                </c:pt>
              </c:strCache>
            </c:strRef>
          </c:cat>
          <c:val>
            <c:numRef>
              <c:f>Hoja1!$M$53:$M$63</c:f>
              <c:numCache>
                <c:formatCode>General</c:formatCode>
                <c:ptCount val="11"/>
                <c:pt idx="0">
                  <c:v>6.4799999999999995</c:v>
                </c:pt>
                <c:pt idx="1">
                  <c:v>6.89</c:v>
                </c:pt>
                <c:pt idx="2">
                  <c:v>5.79</c:v>
                </c:pt>
                <c:pt idx="3">
                  <c:v>5.87</c:v>
                </c:pt>
                <c:pt idx="4">
                  <c:v>5.27</c:v>
                </c:pt>
                <c:pt idx="5">
                  <c:v>3.4200000000000004</c:v>
                </c:pt>
                <c:pt idx="6">
                  <c:v>7.87</c:v>
                </c:pt>
                <c:pt idx="7">
                  <c:v>8.8399999999999981</c:v>
                </c:pt>
                <c:pt idx="8">
                  <c:v>9.120000000000001</c:v>
                </c:pt>
                <c:pt idx="9">
                  <c:v>8.56</c:v>
                </c:pt>
                <c:pt idx="10">
                  <c:v>8.49</c:v>
                </c:pt>
              </c:numCache>
            </c:numRef>
          </c:val>
        </c:ser>
        <c:ser>
          <c:idx val="1"/>
          <c:order val="1"/>
          <c:tx>
            <c:strRef>
              <c:f>Hoja1!$N$52</c:f>
              <c:strCache>
                <c:ptCount val="1"/>
                <c:pt idx="0">
                  <c:v>Ciudadela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Hoja1!$L$53:$L$63</c:f>
              <c:strCache>
                <c:ptCount val="11"/>
                <c:pt idx="0">
                  <c:v>Información del sector</c:v>
                </c:pt>
                <c:pt idx="1">
                  <c:v>Información camara de comercio</c:v>
                </c:pt>
                <c:pt idx="2">
                  <c:v>Secretaria de desarrollo</c:v>
                </c:pt>
                <c:pt idx="3">
                  <c:v>Comerciantes</c:v>
                </c:pt>
                <c:pt idx="4">
                  <c:v>Noticias</c:v>
                </c:pt>
                <c:pt idx="5">
                  <c:v>Web</c:v>
                </c:pt>
                <c:pt idx="6">
                  <c:v>Whast app</c:v>
                </c:pt>
                <c:pt idx="7">
                  <c:v>Correos</c:v>
                </c:pt>
                <c:pt idx="8">
                  <c:v>Facturas</c:v>
                </c:pt>
                <c:pt idx="9">
                  <c:v>Llamadas</c:v>
                </c:pt>
                <c:pt idx="10">
                  <c:v>Procedimientos y registros</c:v>
                </c:pt>
              </c:strCache>
            </c:strRef>
          </c:cat>
          <c:val>
            <c:numRef>
              <c:f>Hoja1!$N$53:$N$63</c:f>
              <c:numCache>
                <c:formatCode>General</c:formatCode>
                <c:ptCount val="11"/>
                <c:pt idx="0">
                  <c:v>5.34</c:v>
                </c:pt>
                <c:pt idx="1">
                  <c:v>4.8099999999999996</c:v>
                </c:pt>
                <c:pt idx="2">
                  <c:v>3.7399999999999998</c:v>
                </c:pt>
                <c:pt idx="3">
                  <c:v>4.5599999999999996</c:v>
                </c:pt>
                <c:pt idx="4">
                  <c:v>3.39</c:v>
                </c:pt>
                <c:pt idx="5">
                  <c:v>0.56000000000000005</c:v>
                </c:pt>
                <c:pt idx="6">
                  <c:v>6.09</c:v>
                </c:pt>
                <c:pt idx="7">
                  <c:v>7.04</c:v>
                </c:pt>
                <c:pt idx="8">
                  <c:v>6.580000000000001</c:v>
                </c:pt>
                <c:pt idx="9">
                  <c:v>6.56</c:v>
                </c:pt>
                <c:pt idx="10">
                  <c:v>6.53</c:v>
                </c:pt>
              </c:numCache>
            </c:numRef>
          </c:val>
        </c:ser>
        <c:ser>
          <c:idx val="2"/>
          <c:order val="2"/>
          <c:tx>
            <c:strRef>
              <c:f>Hoja1!$O$52</c:f>
              <c:strCache>
                <c:ptCount val="1"/>
                <c:pt idx="0">
                  <c:v>Central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Hoja1!$L$53:$L$63</c:f>
              <c:strCache>
                <c:ptCount val="11"/>
                <c:pt idx="0">
                  <c:v>Información del sector</c:v>
                </c:pt>
                <c:pt idx="1">
                  <c:v>Información camara de comercio</c:v>
                </c:pt>
                <c:pt idx="2">
                  <c:v>Secretaria de desarrollo</c:v>
                </c:pt>
                <c:pt idx="3">
                  <c:v>Comerciantes</c:v>
                </c:pt>
                <c:pt idx="4">
                  <c:v>Noticias</c:v>
                </c:pt>
                <c:pt idx="5">
                  <c:v>Web</c:v>
                </c:pt>
                <c:pt idx="6">
                  <c:v>Whast app</c:v>
                </c:pt>
                <c:pt idx="7">
                  <c:v>Correos</c:v>
                </c:pt>
                <c:pt idx="8">
                  <c:v>Facturas</c:v>
                </c:pt>
                <c:pt idx="9">
                  <c:v>Llamadas</c:v>
                </c:pt>
                <c:pt idx="10">
                  <c:v>Procedimientos y registros</c:v>
                </c:pt>
              </c:strCache>
            </c:strRef>
          </c:cat>
          <c:val>
            <c:numRef>
              <c:f>Hoja1!$O$53:$O$63</c:f>
              <c:numCache>
                <c:formatCode>General</c:formatCode>
                <c:ptCount val="11"/>
                <c:pt idx="0">
                  <c:v>5.0299999999999994</c:v>
                </c:pt>
                <c:pt idx="1">
                  <c:v>5.1899999999999995</c:v>
                </c:pt>
                <c:pt idx="2">
                  <c:v>4.79</c:v>
                </c:pt>
                <c:pt idx="3">
                  <c:v>4.3199999999999994</c:v>
                </c:pt>
                <c:pt idx="4">
                  <c:v>3.4099999999999997</c:v>
                </c:pt>
                <c:pt idx="5">
                  <c:v>2.11</c:v>
                </c:pt>
                <c:pt idx="6">
                  <c:v>6.62</c:v>
                </c:pt>
                <c:pt idx="7">
                  <c:v>7.2900000000000009</c:v>
                </c:pt>
                <c:pt idx="8">
                  <c:v>7.42</c:v>
                </c:pt>
                <c:pt idx="9">
                  <c:v>7.2600000000000007</c:v>
                </c:pt>
                <c:pt idx="10">
                  <c:v>6.79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212112"/>
        <c:axId val="429213680"/>
      </c:radarChart>
      <c:catAx>
        <c:axId val="42921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9213680"/>
        <c:crosses val="autoZero"/>
        <c:auto val="1"/>
        <c:lblAlgn val="ctr"/>
        <c:lblOffset val="100"/>
        <c:noMultiLvlLbl val="0"/>
      </c:catAx>
      <c:valAx>
        <c:axId val="42921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92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446609798775156"/>
          <c:y val="0.92129629629629628"/>
          <c:w val="0.49740643167267645"/>
          <c:h val="6.13919625037919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Hoja1!$L$53:$L$63</c:f>
              <c:strCache>
                <c:ptCount val="11"/>
                <c:pt idx="0">
                  <c:v>Información del sector</c:v>
                </c:pt>
                <c:pt idx="1">
                  <c:v>Información camara de comercio</c:v>
                </c:pt>
                <c:pt idx="2">
                  <c:v>Secretaria de desarrollo</c:v>
                </c:pt>
                <c:pt idx="3">
                  <c:v>Comerciantes</c:v>
                </c:pt>
                <c:pt idx="4">
                  <c:v>Noticias</c:v>
                </c:pt>
                <c:pt idx="5">
                  <c:v>Web</c:v>
                </c:pt>
                <c:pt idx="6">
                  <c:v>Whast app</c:v>
                </c:pt>
                <c:pt idx="7">
                  <c:v>Correos</c:v>
                </c:pt>
                <c:pt idx="8">
                  <c:v>Facturas</c:v>
                </c:pt>
                <c:pt idx="9">
                  <c:v>Llamadas</c:v>
                </c:pt>
                <c:pt idx="10">
                  <c:v>Procedimientos y registros</c:v>
                </c:pt>
              </c:strCache>
            </c:strRef>
          </c:cat>
          <c:val>
            <c:numRef>
              <c:f>Hoja1!$M$53:$M$63</c:f>
              <c:numCache>
                <c:formatCode>General</c:formatCode>
                <c:ptCount val="11"/>
                <c:pt idx="0">
                  <c:v>6.4799999999999995</c:v>
                </c:pt>
                <c:pt idx="1">
                  <c:v>6.89</c:v>
                </c:pt>
                <c:pt idx="2">
                  <c:v>5.79</c:v>
                </c:pt>
                <c:pt idx="3">
                  <c:v>5.87</c:v>
                </c:pt>
                <c:pt idx="4">
                  <c:v>5.27</c:v>
                </c:pt>
                <c:pt idx="5">
                  <c:v>3.4200000000000004</c:v>
                </c:pt>
                <c:pt idx="6">
                  <c:v>7.87</c:v>
                </c:pt>
                <c:pt idx="7">
                  <c:v>8.8399999999999981</c:v>
                </c:pt>
                <c:pt idx="8">
                  <c:v>9.120000000000001</c:v>
                </c:pt>
                <c:pt idx="9">
                  <c:v>8.56</c:v>
                </c:pt>
                <c:pt idx="10">
                  <c:v>8.49</c:v>
                </c:pt>
              </c:numCache>
            </c:numRef>
          </c:val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Hoja1!$N$53:$N$63</c:f>
              <c:numCache>
                <c:formatCode>General</c:formatCode>
                <c:ptCount val="11"/>
                <c:pt idx="0">
                  <c:v>5.34</c:v>
                </c:pt>
                <c:pt idx="1">
                  <c:v>4.8099999999999996</c:v>
                </c:pt>
                <c:pt idx="2">
                  <c:v>3.7399999999999998</c:v>
                </c:pt>
                <c:pt idx="3">
                  <c:v>4.5599999999999996</c:v>
                </c:pt>
                <c:pt idx="4">
                  <c:v>3.39</c:v>
                </c:pt>
                <c:pt idx="5">
                  <c:v>0.56000000000000005</c:v>
                </c:pt>
                <c:pt idx="6">
                  <c:v>6.09</c:v>
                </c:pt>
                <c:pt idx="7">
                  <c:v>7.04</c:v>
                </c:pt>
                <c:pt idx="8">
                  <c:v>6.580000000000001</c:v>
                </c:pt>
                <c:pt idx="9">
                  <c:v>6.56</c:v>
                </c:pt>
                <c:pt idx="10">
                  <c:v>6.53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214464"/>
        <c:axId val="440192800"/>
      </c:radarChart>
      <c:catAx>
        <c:axId val="4292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192800"/>
        <c:crosses val="autoZero"/>
        <c:auto val="1"/>
        <c:lblAlgn val="ctr"/>
        <c:lblOffset val="100"/>
        <c:noMultiLvlLbl val="0"/>
      </c:catAx>
      <c:valAx>
        <c:axId val="44019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921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Hoja2!$C$6:$C$8</c:f>
              <c:strCache>
                <c:ptCount val="3"/>
                <c:pt idx="0">
                  <c:v>Bodega principal</c:v>
                </c:pt>
                <c:pt idx="1">
                  <c:v>Bodega Ciudadela</c:v>
                </c:pt>
                <c:pt idx="2">
                  <c:v>Bodega Central</c:v>
                </c:pt>
              </c:strCache>
            </c:strRef>
          </c:cat>
          <c:val>
            <c:numRef>
              <c:f>Hoja2!$E$6:$E$8</c:f>
              <c:numCache>
                <c:formatCode>0%</c:formatCode>
                <c:ptCount val="3"/>
                <c:pt idx="0">
                  <c:v>0.57236842105263153</c:v>
                </c:pt>
                <c:pt idx="1">
                  <c:v>0.25</c:v>
                </c:pt>
                <c:pt idx="2">
                  <c:v>0.17763157894736842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0193192"/>
        <c:axId val="440191624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Hoja2!$C$6:$C$8</c:f>
              <c:strCache>
                <c:ptCount val="3"/>
                <c:pt idx="0">
                  <c:v>Bodega principal</c:v>
                </c:pt>
                <c:pt idx="1">
                  <c:v>Bodega Ciudadela</c:v>
                </c:pt>
                <c:pt idx="2">
                  <c:v>Bodega Central</c:v>
                </c:pt>
              </c:strCache>
            </c:strRef>
          </c:cat>
          <c:val>
            <c:numRef>
              <c:f>Hoja2!$F$6:$F$8</c:f>
              <c:numCache>
                <c:formatCode>0%</c:formatCode>
                <c:ptCount val="3"/>
                <c:pt idx="0">
                  <c:v>0.57236842105263153</c:v>
                </c:pt>
                <c:pt idx="1">
                  <c:v>0.82236842105263153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193192"/>
        <c:axId val="440191624"/>
      </c:lineChart>
      <c:catAx>
        <c:axId val="44019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191624"/>
        <c:crosses val="autoZero"/>
        <c:auto val="1"/>
        <c:lblAlgn val="ctr"/>
        <c:lblOffset val="100"/>
        <c:noMultiLvlLbl val="0"/>
      </c:catAx>
      <c:valAx>
        <c:axId val="44019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19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Hoja2!$C$26:$C$34</c:f>
              <c:numCache>
                <c:formatCode>General</c:formatCode>
                <c:ptCount val="9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Hoja2!$D$26:$D$34</c:f>
              <c:numCache>
                <c:formatCode>General</c:formatCode>
                <c:ptCount val="9"/>
                <c:pt idx="0">
                  <c:v>-17</c:v>
                </c:pt>
                <c:pt idx="1">
                  <c:v>-15</c:v>
                </c:pt>
                <c:pt idx="2">
                  <c:v>22</c:v>
                </c:pt>
                <c:pt idx="3">
                  <c:v>-14</c:v>
                </c:pt>
                <c:pt idx="4">
                  <c:v>20</c:v>
                </c:pt>
                <c:pt idx="5">
                  <c:v>-14</c:v>
                </c:pt>
                <c:pt idx="6">
                  <c:v>-16</c:v>
                </c:pt>
                <c:pt idx="7">
                  <c:v>-16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190056"/>
        <c:axId val="440190448"/>
        <c:axId val="0"/>
      </c:bar3DChart>
      <c:catAx>
        <c:axId val="440190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190448"/>
        <c:crosses val="autoZero"/>
        <c:auto val="1"/>
        <c:lblAlgn val="ctr"/>
        <c:lblOffset val="100"/>
        <c:noMultiLvlLbl val="0"/>
      </c:catAx>
      <c:valAx>
        <c:axId val="44019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19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142874</xdr:colOff>
      <xdr:row>1</xdr:row>
      <xdr:rowOff>185737</xdr:rowOff>
    </xdr:from>
    <xdr:to>
      <xdr:col>19</xdr:col>
      <xdr:colOff>95249</xdr:colOff>
      <xdr:row>15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200025</xdr:colOff>
      <xdr:row>17</xdr:row>
      <xdr:rowOff>123825</xdr:rowOff>
    </xdr:from>
    <xdr:to>
      <xdr:col>19</xdr:col>
      <xdr:colOff>152400</xdr:colOff>
      <xdr:row>30</xdr:row>
      <xdr:rowOff>147638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35</xdr:row>
      <xdr:rowOff>0</xdr:rowOff>
    </xdr:from>
    <xdr:to>
      <xdr:col>18</xdr:col>
      <xdr:colOff>714375</xdr:colOff>
      <xdr:row>48</xdr:row>
      <xdr:rowOff>23813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342899</xdr:colOff>
      <xdr:row>51</xdr:row>
      <xdr:rowOff>90486</xdr:rowOff>
    </xdr:from>
    <xdr:to>
      <xdr:col>6</xdr:col>
      <xdr:colOff>409574</xdr:colOff>
      <xdr:row>69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266700</xdr:colOff>
      <xdr:row>49</xdr:row>
      <xdr:rowOff>176212</xdr:rowOff>
    </xdr:from>
    <xdr:to>
      <xdr:col>21</xdr:col>
      <xdr:colOff>266700</xdr:colOff>
      <xdr:row>64</xdr:row>
      <xdr:rowOff>61912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3</xdr:row>
      <xdr:rowOff>109537</xdr:rowOff>
    </xdr:from>
    <xdr:to>
      <xdr:col>15</xdr:col>
      <xdr:colOff>285750</xdr:colOff>
      <xdr:row>17</xdr:row>
      <xdr:rowOff>185737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18</xdr:row>
      <xdr:rowOff>4762</xdr:rowOff>
    </xdr:from>
    <xdr:to>
      <xdr:col>11</xdr:col>
      <xdr:colOff>304800</xdr:colOff>
      <xdr:row>32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4"/>
  <sheetViews>
    <sheetView showGridLines="0" tabSelected="1" topLeftCell="G1" workbookViewId="0">
      <selection activeCell="H17" sqref="H17"/>
    </sheetView>
  </sheetViews>
  <sheetFormatPr baseColWidth="10" defaultRowHeight="15" x14ac:dyDescent="0.25"/>
  <cols>
    <col min="1" max="1" width="13.7109375" customWidth="1"/>
    <col min="2" max="2" width="30.7109375" customWidth="1"/>
  </cols>
  <sheetData>
    <row r="2" spans="1:13" x14ac:dyDescent="0.25">
      <c r="A2" t="s">
        <v>33</v>
      </c>
    </row>
    <row r="3" spans="1:13" x14ac:dyDescent="0.25">
      <c r="C3" s="3" t="s">
        <v>14</v>
      </c>
      <c r="D3" s="3" t="s">
        <v>26</v>
      </c>
      <c r="E3" s="3" t="s">
        <v>16</v>
      </c>
      <c r="F3" s="3" t="s">
        <v>26</v>
      </c>
      <c r="G3" s="3" t="s">
        <v>18</v>
      </c>
      <c r="H3" s="3" t="s">
        <v>26</v>
      </c>
      <c r="I3" s="3" t="s">
        <v>20</v>
      </c>
      <c r="J3" s="3" t="s">
        <v>26</v>
      </c>
      <c r="K3" s="3" t="s">
        <v>23</v>
      </c>
      <c r="L3" s="3" t="s">
        <v>26</v>
      </c>
      <c r="M3" s="3" t="s">
        <v>24</v>
      </c>
    </row>
    <row r="4" spans="1:13" x14ac:dyDescent="0.25">
      <c r="A4" s="3" t="s">
        <v>12</v>
      </c>
      <c r="B4" s="3" t="s">
        <v>13</v>
      </c>
      <c r="C4" s="3" t="s">
        <v>15</v>
      </c>
      <c r="D4" s="3" t="s">
        <v>27</v>
      </c>
      <c r="E4" s="3" t="s">
        <v>17</v>
      </c>
      <c r="F4" s="3" t="s">
        <v>28</v>
      </c>
      <c r="G4" s="3" t="s">
        <v>19</v>
      </c>
      <c r="H4" s="3" t="s">
        <v>29</v>
      </c>
      <c r="I4" s="3" t="s">
        <v>21</v>
      </c>
      <c r="J4" s="3" t="s">
        <v>30</v>
      </c>
      <c r="K4" s="3" t="s">
        <v>22</v>
      </c>
      <c r="L4" s="3" t="s">
        <v>31</v>
      </c>
      <c r="M4" s="3" t="s">
        <v>25</v>
      </c>
    </row>
    <row r="5" spans="1:13" x14ac:dyDescent="0.25">
      <c r="A5" s="7" t="s">
        <v>11</v>
      </c>
      <c r="B5" s="2" t="s">
        <v>5</v>
      </c>
      <c r="C5" s="2">
        <v>6</v>
      </c>
      <c r="D5" s="2">
        <v>0.15</v>
      </c>
      <c r="E5" s="2">
        <v>8</v>
      </c>
      <c r="F5" s="2">
        <v>0.25</v>
      </c>
      <c r="G5" s="2">
        <v>6</v>
      </c>
      <c r="H5" s="2">
        <v>0.3</v>
      </c>
      <c r="I5" s="2">
        <v>7</v>
      </c>
      <c r="J5" s="2">
        <v>0.14000000000000001</v>
      </c>
      <c r="K5" s="2">
        <v>5</v>
      </c>
      <c r="L5" s="2">
        <v>0.16</v>
      </c>
      <c r="M5" s="2">
        <f t="shared" ref="M5:M10" si="0">(C5*D5)+(E5*F5)+(G5*H5)+(I5*J5)+(K5*L5)</f>
        <v>6.4799999999999995</v>
      </c>
    </row>
    <row r="6" spans="1:13" x14ac:dyDescent="0.25">
      <c r="A6" s="7"/>
      <c r="B6" s="2" t="s">
        <v>6</v>
      </c>
      <c r="C6" s="2">
        <v>6</v>
      </c>
      <c r="D6" s="2">
        <v>0.15</v>
      </c>
      <c r="E6" s="2">
        <v>9</v>
      </c>
      <c r="F6" s="2">
        <v>0.25</v>
      </c>
      <c r="G6" s="2">
        <v>6</v>
      </c>
      <c r="H6" s="2">
        <v>0.3</v>
      </c>
      <c r="I6" s="2">
        <v>7</v>
      </c>
      <c r="J6" s="2">
        <v>0.14000000000000001</v>
      </c>
      <c r="K6" s="2">
        <v>6</v>
      </c>
      <c r="L6" s="2">
        <v>0.16</v>
      </c>
      <c r="M6" s="2">
        <f t="shared" si="0"/>
        <v>6.89</v>
      </c>
    </row>
    <row r="7" spans="1:13" x14ac:dyDescent="0.25">
      <c r="A7" s="7"/>
      <c r="B7" s="2" t="s">
        <v>7</v>
      </c>
      <c r="C7" s="2">
        <v>6</v>
      </c>
      <c r="D7" s="2">
        <v>0.15</v>
      </c>
      <c r="E7" s="2">
        <v>7</v>
      </c>
      <c r="F7" s="2">
        <v>0.25</v>
      </c>
      <c r="G7" s="2">
        <v>5</v>
      </c>
      <c r="H7" s="2">
        <v>0.3</v>
      </c>
      <c r="I7" s="2">
        <v>6</v>
      </c>
      <c r="J7" s="2">
        <v>0.14000000000000001</v>
      </c>
      <c r="K7" s="2">
        <v>5</v>
      </c>
      <c r="L7" s="2">
        <v>0.16</v>
      </c>
      <c r="M7" s="2">
        <f t="shared" si="0"/>
        <v>5.79</v>
      </c>
    </row>
    <row r="8" spans="1:13" x14ac:dyDescent="0.25">
      <c r="A8" s="7"/>
      <c r="B8" s="2" t="s">
        <v>8</v>
      </c>
      <c r="C8" s="2">
        <v>7</v>
      </c>
      <c r="D8" s="2">
        <v>0.15</v>
      </c>
      <c r="E8" s="2">
        <v>6</v>
      </c>
      <c r="F8" s="2">
        <v>0.25</v>
      </c>
      <c r="G8" s="2">
        <v>6</v>
      </c>
      <c r="H8" s="2">
        <v>0.3</v>
      </c>
      <c r="I8" s="2">
        <v>4</v>
      </c>
      <c r="J8" s="2">
        <v>0.14000000000000001</v>
      </c>
      <c r="K8" s="2">
        <v>6</v>
      </c>
      <c r="L8" s="2">
        <v>0.16</v>
      </c>
      <c r="M8" s="2">
        <f t="shared" si="0"/>
        <v>5.87</v>
      </c>
    </row>
    <row r="9" spans="1:13" x14ac:dyDescent="0.25">
      <c r="A9" s="7"/>
      <c r="B9" s="2" t="s">
        <v>9</v>
      </c>
      <c r="C9" s="2">
        <v>5</v>
      </c>
      <c r="D9" s="2">
        <v>0.15</v>
      </c>
      <c r="E9" s="2">
        <v>6</v>
      </c>
      <c r="F9" s="2">
        <v>0.25</v>
      </c>
      <c r="G9" s="2">
        <v>6</v>
      </c>
      <c r="H9" s="2">
        <v>0.3</v>
      </c>
      <c r="I9" s="2">
        <v>3</v>
      </c>
      <c r="J9" s="2">
        <v>0.14000000000000001</v>
      </c>
      <c r="K9" s="2">
        <v>5</v>
      </c>
      <c r="L9" s="2">
        <v>0.16</v>
      </c>
      <c r="M9" s="2">
        <f t="shared" si="0"/>
        <v>5.27</v>
      </c>
    </row>
    <row r="10" spans="1:13" x14ac:dyDescent="0.25">
      <c r="A10" s="7"/>
      <c r="B10" s="2" t="s">
        <v>10</v>
      </c>
      <c r="C10" s="2">
        <v>4</v>
      </c>
      <c r="D10" s="2">
        <v>0.15</v>
      </c>
      <c r="E10" s="2">
        <v>4</v>
      </c>
      <c r="F10" s="2">
        <v>0.25</v>
      </c>
      <c r="G10" s="2">
        <v>3</v>
      </c>
      <c r="H10" s="2">
        <v>0.3</v>
      </c>
      <c r="I10" s="2">
        <v>2</v>
      </c>
      <c r="J10" s="2">
        <v>0.14000000000000001</v>
      </c>
      <c r="K10" s="2">
        <v>4</v>
      </c>
      <c r="L10" s="2">
        <v>0.16</v>
      </c>
      <c r="M10" s="2">
        <f t="shared" si="0"/>
        <v>3.4200000000000004</v>
      </c>
    </row>
    <row r="11" spans="1:13" x14ac:dyDescent="0.25">
      <c r="A11" s="8" t="s">
        <v>32</v>
      </c>
      <c r="B11" s="1" t="s">
        <v>4</v>
      </c>
      <c r="C11" s="2">
        <v>7</v>
      </c>
      <c r="D11" s="2">
        <v>0.15</v>
      </c>
      <c r="E11" s="2">
        <v>8</v>
      </c>
      <c r="F11" s="2">
        <v>0.25</v>
      </c>
      <c r="G11" s="2">
        <v>9</v>
      </c>
      <c r="H11" s="2">
        <v>0.3</v>
      </c>
      <c r="I11" s="2">
        <v>6</v>
      </c>
      <c r="J11" s="2">
        <v>0.14000000000000001</v>
      </c>
      <c r="K11" s="2">
        <v>8</v>
      </c>
      <c r="L11" s="2">
        <v>0.16</v>
      </c>
      <c r="M11" s="2">
        <f>(C11*D11)+(E11*F11)+(G11*H11)+(I11*J11)+(K11*L11)</f>
        <v>7.87</v>
      </c>
    </row>
    <row r="12" spans="1:13" x14ac:dyDescent="0.25">
      <c r="A12" s="8"/>
      <c r="B12" s="2" t="s">
        <v>0</v>
      </c>
      <c r="C12" s="2">
        <v>9</v>
      </c>
      <c r="D12" s="2">
        <v>0.15</v>
      </c>
      <c r="E12" s="2">
        <v>9</v>
      </c>
      <c r="F12" s="2">
        <v>0.25</v>
      </c>
      <c r="G12" s="2">
        <v>9</v>
      </c>
      <c r="H12" s="2">
        <v>0.3</v>
      </c>
      <c r="I12" s="2">
        <v>9</v>
      </c>
      <c r="J12" s="2">
        <v>0.14000000000000001</v>
      </c>
      <c r="K12" s="2">
        <v>8</v>
      </c>
      <c r="L12" s="2">
        <v>0.16</v>
      </c>
      <c r="M12" s="2">
        <f>(C12*D12)+(E12*F12)+(G12*H12)+(I12*J12)+(K12*L12)</f>
        <v>8.8399999999999981</v>
      </c>
    </row>
    <row r="13" spans="1:13" x14ac:dyDescent="0.25">
      <c r="A13" s="8"/>
      <c r="B13" s="2" t="s">
        <v>1</v>
      </c>
      <c r="C13" s="2">
        <v>8</v>
      </c>
      <c r="D13" s="2">
        <v>0.15</v>
      </c>
      <c r="E13" s="2">
        <v>10</v>
      </c>
      <c r="F13" s="2">
        <v>0.25</v>
      </c>
      <c r="G13" s="2">
        <v>10</v>
      </c>
      <c r="H13" s="2">
        <v>0.3</v>
      </c>
      <c r="I13" s="2">
        <v>7</v>
      </c>
      <c r="J13" s="2">
        <v>0.14000000000000001</v>
      </c>
      <c r="K13" s="2">
        <v>9</v>
      </c>
      <c r="L13" s="2">
        <v>0.16</v>
      </c>
      <c r="M13" s="2">
        <f>(C13*D13)+(E13*F13)+(G13*H13)+(I13*J13)+(K13*L13)</f>
        <v>9.120000000000001</v>
      </c>
    </row>
    <row r="14" spans="1:13" x14ac:dyDescent="0.25">
      <c r="A14" s="8"/>
      <c r="B14" s="2" t="s">
        <v>2</v>
      </c>
      <c r="C14" s="2">
        <v>9</v>
      </c>
      <c r="D14" s="2">
        <v>0.15</v>
      </c>
      <c r="E14" s="2">
        <v>9</v>
      </c>
      <c r="F14" s="2">
        <v>0.25</v>
      </c>
      <c r="G14" s="2">
        <v>8</v>
      </c>
      <c r="H14" s="2">
        <v>0.3</v>
      </c>
      <c r="I14" s="2">
        <v>8</v>
      </c>
      <c r="J14" s="2">
        <v>0.14000000000000001</v>
      </c>
      <c r="K14" s="2">
        <v>9</v>
      </c>
      <c r="L14" s="2">
        <v>0.16</v>
      </c>
      <c r="M14" s="2">
        <f>(C14*D14)+(E14*F14)+(G14*H14)+(I14*J14)+(K14*L14)</f>
        <v>8.56</v>
      </c>
    </row>
    <row r="15" spans="1:13" x14ac:dyDescent="0.25">
      <c r="A15" s="8"/>
      <c r="B15" s="2" t="s">
        <v>3</v>
      </c>
      <c r="C15" s="2">
        <v>9</v>
      </c>
      <c r="D15" s="2">
        <v>0.15</v>
      </c>
      <c r="E15" s="2">
        <v>10</v>
      </c>
      <c r="F15" s="2">
        <v>0.25</v>
      </c>
      <c r="G15" s="2">
        <v>8</v>
      </c>
      <c r="H15" s="2">
        <v>0.3</v>
      </c>
      <c r="I15" s="2">
        <v>8</v>
      </c>
      <c r="J15" s="2">
        <v>0.14000000000000001</v>
      </c>
      <c r="K15" s="2">
        <v>7</v>
      </c>
      <c r="L15" s="2">
        <v>0.16</v>
      </c>
      <c r="M15" s="2">
        <f>(C15*D15)+(E15*F15)+(G15*H15)+(I15*J15)+(K15*L15)</f>
        <v>8.49</v>
      </c>
    </row>
    <row r="18" spans="1:13" x14ac:dyDescent="0.25">
      <c r="A18" t="s">
        <v>34</v>
      </c>
    </row>
    <row r="19" spans="1:13" x14ac:dyDescent="0.25">
      <c r="C19" s="3" t="s">
        <v>14</v>
      </c>
      <c r="D19" s="3" t="s">
        <v>26</v>
      </c>
      <c r="E19" s="3" t="s">
        <v>16</v>
      </c>
      <c r="F19" s="3" t="s">
        <v>26</v>
      </c>
      <c r="G19" s="3" t="s">
        <v>18</v>
      </c>
      <c r="H19" s="3" t="s">
        <v>26</v>
      </c>
      <c r="I19" s="3" t="s">
        <v>20</v>
      </c>
      <c r="J19" s="3" t="s">
        <v>26</v>
      </c>
      <c r="K19" s="3" t="s">
        <v>23</v>
      </c>
      <c r="L19" s="3" t="s">
        <v>26</v>
      </c>
      <c r="M19" s="3" t="s">
        <v>24</v>
      </c>
    </row>
    <row r="20" spans="1:13" x14ac:dyDescent="0.25">
      <c r="A20" s="3" t="s">
        <v>12</v>
      </c>
      <c r="B20" s="3" t="s">
        <v>13</v>
      </c>
      <c r="C20" s="3" t="s">
        <v>15</v>
      </c>
      <c r="D20" s="3" t="s">
        <v>27</v>
      </c>
      <c r="E20" s="3" t="s">
        <v>17</v>
      </c>
      <c r="F20" s="3" t="s">
        <v>28</v>
      </c>
      <c r="G20" s="3" t="s">
        <v>19</v>
      </c>
      <c r="H20" s="3" t="s">
        <v>29</v>
      </c>
      <c r="I20" s="3" t="s">
        <v>21</v>
      </c>
      <c r="J20" s="3" t="s">
        <v>30</v>
      </c>
      <c r="K20" s="3" t="s">
        <v>22</v>
      </c>
      <c r="L20" s="3" t="s">
        <v>31</v>
      </c>
      <c r="M20" s="3" t="s">
        <v>25</v>
      </c>
    </row>
    <row r="21" spans="1:13" x14ac:dyDescent="0.25">
      <c r="A21" s="7" t="s">
        <v>11</v>
      </c>
      <c r="B21" s="2" t="s">
        <v>5</v>
      </c>
      <c r="C21" s="2">
        <v>5</v>
      </c>
      <c r="D21" s="2">
        <v>0.15</v>
      </c>
      <c r="E21" s="2">
        <v>7</v>
      </c>
      <c r="F21" s="2">
        <v>0.25</v>
      </c>
      <c r="G21" s="2">
        <v>5</v>
      </c>
      <c r="H21" s="2">
        <v>0.3</v>
      </c>
      <c r="I21" s="2">
        <v>5</v>
      </c>
      <c r="J21" s="2">
        <v>0.14000000000000001</v>
      </c>
      <c r="K21" s="2">
        <v>4</v>
      </c>
      <c r="L21" s="2">
        <v>0.16</v>
      </c>
      <c r="M21" s="2">
        <f t="shared" ref="M21:M26" si="1">(C21*D21)+(E21*F21)+(G21*H21)+(I21*J21)+(K21*L21)</f>
        <v>5.34</v>
      </c>
    </row>
    <row r="22" spans="1:13" x14ac:dyDescent="0.25">
      <c r="A22" s="7"/>
      <c r="B22" s="2" t="s">
        <v>6</v>
      </c>
      <c r="C22" s="2">
        <v>5</v>
      </c>
      <c r="D22" s="2">
        <v>0.15</v>
      </c>
      <c r="E22" s="2">
        <v>6</v>
      </c>
      <c r="F22" s="2">
        <v>0.25</v>
      </c>
      <c r="G22" s="2">
        <v>4</v>
      </c>
      <c r="H22" s="2">
        <v>0.3</v>
      </c>
      <c r="I22" s="2">
        <v>4</v>
      </c>
      <c r="J22" s="2">
        <v>0.14000000000000001</v>
      </c>
      <c r="K22" s="2">
        <v>5</v>
      </c>
      <c r="L22" s="2">
        <v>0.16</v>
      </c>
      <c r="M22" s="2">
        <f t="shared" si="1"/>
        <v>4.8099999999999996</v>
      </c>
    </row>
    <row r="23" spans="1:13" x14ac:dyDescent="0.25">
      <c r="A23" s="7"/>
      <c r="B23" s="2" t="s">
        <v>7</v>
      </c>
      <c r="C23" s="2">
        <v>4</v>
      </c>
      <c r="D23" s="2">
        <v>0.15</v>
      </c>
      <c r="E23" s="2">
        <v>6</v>
      </c>
      <c r="F23" s="2">
        <v>0.25</v>
      </c>
      <c r="G23" s="2">
        <v>3</v>
      </c>
      <c r="H23" s="2">
        <v>0.3</v>
      </c>
      <c r="I23" s="2">
        <v>3</v>
      </c>
      <c r="J23" s="2">
        <v>0.14000000000000001</v>
      </c>
      <c r="K23" s="2">
        <v>2</v>
      </c>
      <c r="L23" s="2">
        <v>0.16</v>
      </c>
      <c r="M23" s="2">
        <f t="shared" si="1"/>
        <v>3.7399999999999998</v>
      </c>
    </row>
    <row r="24" spans="1:13" x14ac:dyDescent="0.25">
      <c r="A24" s="7"/>
      <c r="B24" s="2" t="s">
        <v>8</v>
      </c>
      <c r="C24" s="2">
        <v>5</v>
      </c>
      <c r="D24" s="2">
        <v>0.15</v>
      </c>
      <c r="E24" s="2">
        <v>5</v>
      </c>
      <c r="F24" s="2">
        <v>0.25</v>
      </c>
      <c r="G24" s="2">
        <v>5</v>
      </c>
      <c r="H24" s="2">
        <v>0.3</v>
      </c>
      <c r="I24" s="2">
        <v>3</v>
      </c>
      <c r="J24" s="2">
        <v>0.14000000000000001</v>
      </c>
      <c r="K24" s="2">
        <v>4</v>
      </c>
      <c r="L24" s="2">
        <v>0.16</v>
      </c>
      <c r="M24" s="2">
        <f t="shared" si="1"/>
        <v>4.5599999999999996</v>
      </c>
    </row>
    <row r="25" spans="1:13" x14ac:dyDescent="0.25">
      <c r="A25" s="7"/>
      <c r="B25" s="2" t="s">
        <v>9</v>
      </c>
      <c r="C25" s="2">
        <v>4</v>
      </c>
      <c r="D25" s="2">
        <v>0.15</v>
      </c>
      <c r="E25" s="2">
        <v>5</v>
      </c>
      <c r="F25" s="2">
        <v>0.25</v>
      </c>
      <c r="G25" s="2">
        <v>3</v>
      </c>
      <c r="H25" s="2">
        <v>0.3</v>
      </c>
      <c r="I25" s="2">
        <v>0</v>
      </c>
      <c r="J25" s="2">
        <v>0.14000000000000001</v>
      </c>
      <c r="K25" s="2">
        <v>4</v>
      </c>
      <c r="L25" s="2">
        <v>0.16</v>
      </c>
      <c r="M25" s="2">
        <f t="shared" si="1"/>
        <v>3.39</v>
      </c>
    </row>
    <row r="26" spans="1:13" x14ac:dyDescent="0.25">
      <c r="A26" s="7"/>
      <c r="B26" s="2" t="s">
        <v>10</v>
      </c>
      <c r="C26" s="2">
        <v>1</v>
      </c>
      <c r="D26" s="2">
        <v>0.15</v>
      </c>
      <c r="E26" s="2">
        <v>1</v>
      </c>
      <c r="F26" s="2">
        <v>0.25</v>
      </c>
      <c r="G26" s="2">
        <v>0</v>
      </c>
      <c r="H26" s="2">
        <v>0.3</v>
      </c>
      <c r="I26" s="2">
        <v>0</v>
      </c>
      <c r="J26" s="2">
        <v>0.14000000000000001</v>
      </c>
      <c r="K26" s="2">
        <v>1</v>
      </c>
      <c r="L26" s="2">
        <v>0.16</v>
      </c>
      <c r="M26" s="2">
        <f t="shared" si="1"/>
        <v>0.56000000000000005</v>
      </c>
    </row>
    <row r="27" spans="1:13" x14ac:dyDescent="0.25">
      <c r="A27" s="8" t="s">
        <v>32</v>
      </c>
      <c r="B27" s="1" t="s">
        <v>4</v>
      </c>
      <c r="C27" s="2">
        <v>6</v>
      </c>
      <c r="D27" s="2">
        <v>0.15</v>
      </c>
      <c r="E27" s="2">
        <v>5</v>
      </c>
      <c r="F27" s="2">
        <v>0.25</v>
      </c>
      <c r="G27" s="2">
        <v>8</v>
      </c>
      <c r="H27" s="2">
        <v>0.3</v>
      </c>
      <c r="I27" s="2">
        <v>3</v>
      </c>
      <c r="J27" s="2">
        <v>0.14000000000000001</v>
      </c>
      <c r="K27" s="2">
        <v>7</v>
      </c>
      <c r="L27" s="2">
        <v>0.16</v>
      </c>
      <c r="M27" s="2">
        <f>(C27*D27)+(E27*F27)+(G27*H27)+(I27*J27)+(K27*L27)</f>
        <v>6.09</v>
      </c>
    </row>
    <row r="28" spans="1:13" x14ac:dyDescent="0.25">
      <c r="A28" s="8"/>
      <c r="B28" s="2" t="s">
        <v>0</v>
      </c>
      <c r="C28" s="2">
        <v>8</v>
      </c>
      <c r="D28" s="2">
        <v>0.15</v>
      </c>
      <c r="E28" s="2">
        <v>6</v>
      </c>
      <c r="F28" s="2">
        <v>0.25</v>
      </c>
      <c r="G28" s="2">
        <v>8</v>
      </c>
      <c r="H28" s="2">
        <v>0.3</v>
      </c>
      <c r="I28" s="2">
        <v>7</v>
      </c>
      <c r="J28" s="2">
        <v>0.14000000000000001</v>
      </c>
      <c r="K28" s="2">
        <v>6</v>
      </c>
      <c r="L28" s="2">
        <v>0.16</v>
      </c>
      <c r="M28" s="2">
        <f>(C28*D28)+(E28*F28)+(G28*H28)+(I28*J28)+(K28*L28)</f>
        <v>7.04</v>
      </c>
    </row>
    <row r="29" spans="1:13" x14ac:dyDescent="0.25">
      <c r="A29" s="8"/>
      <c r="B29" s="2" t="s">
        <v>1</v>
      </c>
      <c r="C29" s="2">
        <v>5</v>
      </c>
      <c r="D29" s="2">
        <v>0.15</v>
      </c>
      <c r="E29" s="2">
        <v>7</v>
      </c>
      <c r="F29" s="2">
        <v>0.25</v>
      </c>
      <c r="G29" s="2">
        <v>8</v>
      </c>
      <c r="H29" s="2">
        <v>0.3</v>
      </c>
      <c r="I29" s="2">
        <v>4</v>
      </c>
      <c r="J29" s="2">
        <v>0.14000000000000001</v>
      </c>
      <c r="K29" s="2">
        <v>7</v>
      </c>
      <c r="L29" s="2">
        <v>0.16</v>
      </c>
      <c r="M29" s="2">
        <f>(C29*D29)+(E29*F29)+(G29*H29)+(I29*J29)+(K29*L29)</f>
        <v>6.580000000000001</v>
      </c>
    </row>
    <row r="30" spans="1:13" x14ac:dyDescent="0.25">
      <c r="A30" s="8"/>
      <c r="B30" s="2" t="s">
        <v>2</v>
      </c>
      <c r="C30" s="2">
        <v>7</v>
      </c>
      <c r="D30" s="2">
        <v>0.15</v>
      </c>
      <c r="E30" s="2">
        <v>7</v>
      </c>
      <c r="F30" s="2">
        <v>0.25</v>
      </c>
      <c r="G30" s="2">
        <v>6</v>
      </c>
      <c r="H30" s="2">
        <v>0.3</v>
      </c>
      <c r="I30" s="2">
        <v>6</v>
      </c>
      <c r="J30" s="2">
        <v>0.14000000000000001</v>
      </c>
      <c r="K30" s="2">
        <v>7</v>
      </c>
      <c r="L30" s="2">
        <v>0.16</v>
      </c>
      <c r="M30" s="2">
        <f>(C30*D30)+(E30*F30)+(G30*H30)+(I30*J30)+(K30*L30)</f>
        <v>6.56</v>
      </c>
    </row>
    <row r="31" spans="1:13" x14ac:dyDescent="0.25">
      <c r="A31" s="8"/>
      <c r="B31" s="2" t="s">
        <v>3</v>
      </c>
      <c r="C31" s="2">
        <v>8</v>
      </c>
      <c r="D31" s="2">
        <v>0.15</v>
      </c>
      <c r="E31" s="2">
        <v>7</v>
      </c>
      <c r="F31" s="2">
        <v>0.25</v>
      </c>
      <c r="G31" s="2">
        <v>7</v>
      </c>
      <c r="H31" s="2">
        <v>0.3</v>
      </c>
      <c r="I31" s="2">
        <v>6</v>
      </c>
      <c r="J31" s="2">
        <v>0.14000000000000001</v>
      </c>
      <c r="K31" s="2">
        <v>4</v>
      </c>
      <c r="L31" s="2">
        <v>0.16</v>
      </c>
      <c r="M31" s="2">
        <f>(C31*D31)+(E31*F31)+(G31*H31)+(I31*J31)+(K31*L31)</f>
        <v>6.53</v>
      </c>
    </row>
    <row r="35" spans="1:13" x14ac:dyDescent="0.25">
      <c r="A35" t="s">
        <v>35</v>
      </c>
    </row>
    <row r="36" spans="1:13" x14ac:dyDescent="0.25">
      <c r="C36" s="3" t="s">
        <v>14</v>
      </c>
      <c r="D36" s="3" t="s">
        <v>26</v>
      </c>
      <c r="E36" s="3" t="s">
        <v>16</v>
      </c>
      <c r="F36" s="3" t="s">
        <v>26</v>
      </c>
      <c r="G36" s="3" t="s">
        <v>18</v>
      </c>
      <c r="H36" s="3" t="s">
        <v>26</v>
      </c>
      <c r="I36" s="3" t="s">
        <v>20</v>
      </c>
      <c r="J36" s="3" t="s">
        <v>26</v>
      </c>
      <c r="K36" s="3" t="s">
        <v>23</v>
      </c>
      <c r="L36" s="3" t="s">
        <v>26</v>
      </c>
      <c r="M36" s="3" t="s">
        <v>24</v>
      </c>
    </row>
    <row r="37" spans="1:13" x14ac:dyDescent="0.25">
      <c r="A37" s="3" t="s">
        <v>12</v>
      </c>
      <c r="B37" s="3" t="s">
        <v>13</v>
      </c>
      <c r="C37" s="3" t="s">
        <v>15</v>
      </c>
      <c r="D37" s="3" t="s">
        <v>27</v>
      </c>
      <c r="E37" s="3" t="s">
        <v>17</v>
      </c>
      <c r="F37" s="3" t="s">
        <v>28</v>
      </c>
      <c r="G37" s="3" t="s">
        <v>19</v>
      </c>
      <c r="H37" s="3" t="s">
        <v>29</v>
      </c>
      <c r="I37" s="3" t="s">
        <v>21</v>
      </c>
      <c r="J37" s="3" t="s">
        <v>30</v>
      </c>
      <c r="K37" s="3" t="s">
        <v>22</v>
      </c>
      <c r="L37" s="3" t="s">
        <v>31</v>
      </c>
      <c r="M37" s="3" t="s">
        <v>25</v>
      </c>
    </row>
    <row r="38" spans="1:13" x14ac:dyDescent="0.25">
      <c r="A38" s="7" t="s">
        <v>11</v>
      </c>
      <c r="B38" s="2" t="s">
        <v>5</v>
      </c>
      <c r="C38" s="2">
        <v>4</v>
      </c>
      <c r="D38" s="2">
        <v>0.15</v>
      </c>
      <c r="E38" s="2">
        <v>7</v>
      </c>
      <c r="F38" s="2">
        <v>0.25</v>
      </c>
      <c r="G38" s="2">
        <v>4</v>
      </c>
      <c r="H38" s="2">
        <v>0.3</v>
      </c>
      <c r="I38" s="2">
        <v>6</v>
      </c>
      <c r="J38" s="2">
        <v>0.14000000000000001</v>
      </c>
      <c r="K38" s="2">
        <v>4</v>
      </c>
      <c r="L38" s="2">
        <v>0.16</v>
      </c>
      <c r="M38" s="2">
        <f t="shared" ref="M38:M43" si="2">(C38*D38)+(E38*F38)+(G38*H38)+(I38*J38)+(K38*L38)</f>
        <v>5.0299999999999994</v>
      </c>
    </row>
    <row r="39" spans="1:13" x14ac:dyDescent="0.25">
      <c r="A39" s="7"/>
      <c r="B39" s="2" t="s">
        <v>6</v>
      </c>
      <c r="C39" s="2">
        <v>4</v>
      </c>
      <c r="D39" s="2">
        <v>0.15</v>
      </c>
      <c r="E39" s="2">
        <v>7</v>
      </c>
      <c r="F39" s="2">
        <v>0.25</v>
      </c>
      <c r="G39" s="2">
        <v>5</v>
      </c>
      <c r="H39" s="2">
        <v>0.3</v>
      </c>
      <c r="I39" s="2">
        <v>5</v>
      </c>
      <c r="J39" s="2">
        <v>0.14000000000000001</v>
      </c>
      <c r="K39" s="2">
        <v>4</v>
      </c>
      <c r="L39" s="2">
        <v>0.16</v>
      </c>
      <c r="M39" s="2">
        <f t="shared" si="2"/>
        <v>5.1899999999999995</v>
      </c>
    </row>
    <row r="40" spans="1:13" x14ac:dyDescent="0.25">
      <c r="A40" s="7"/>
      <c r="B40" s="2" t="s">
        <v>7</v>
      </c>
      <c r="C40" s="2">
        <v>5</v>
      </c>
      <c r="D40" s="2">
        <v>0.15</v>
      </c>
      <c r="E40" s="2">
        <v>6</v>
      </c>
      <c r="F40" s="2">
        <v>0.25</v>
      </c>
      <c r="G40" s="2">
        <v>4</v>
      </c>
      <c r="H40" s="2">
        <v>0.3</v>
      </c>
      <c r="I40" s="2">
        <v>5</v>
      </c>
      <c r="J40" s="2">
        <v>0.14000000000000001</v>
      </c>
      <c r="K40" s="2">
        <v>4</v>
      </c>
      <c r="L40" s="2">
        <v>0.16</v>
      </c>
      <c r="M40" s="2">
        <f t="shared" si="2"/>
        <v>4.79</v>
      </c>
    </row>
    <row r="41" spans="1:13" x14ac:dyDescent="0.25">
      <c r="A41" s="7"/>
      <c r="B41" s="2" t="s">
        <v>8</v>
      </c>
      <c r="C41" s="2">
        <v>6</v>
      </c>
      <c r="D41" s="2">
        <v>0.15</v>
      </c>
      <c r="E41" s="2">
        <v>4</v>
      </c>
      <c r="F41" s="2">
        <v>0.25</v>
      </c>
      <c r="G41" s="2">
        <v>4</v>
      </c>
      <c r="H41" s="2">
        <v>0.3</v>
      </c>
      <c r="I41" s="2">
        <v>3</v>
      </c>
      <c r="J41" s="2">
        <v>0.14000000000000001</v>
      </c>
      <c r="K41" s="2">
        <v>5</v>
      </c>
      <c r="L41" s="2">
        <v>0.16</v>
      </c>
      <c r="M41" s="2">
        <f t="shared" si="2"/>
        <v>4.3199999999999994</v>
      </c>
    </row>
    <row r="42" spans="1:13" x14ac:dyDescent="0.25">
      <c r="A42" s="7"/>
      <c r="B42" s="2" t="s">
        <v>9</v>
      </c>
      <c r="C42" s="2">
        <v>3</v>
      </c>
      <c r="D42" s="2">
        <v>0.15</v>
      </c>
      <c r="E42" s="2">
        <v>4</v>
      </c>
      <c r="F42" s="2">
        <v>0.25</v>
      </c>
      <c r="G42" s="2">
        <v>4</v>
      </c>
      <c r="H42" s="2">
        <v>0.3</v>
      </c>
      <c r="I42" s="2">
        <v>2</v>
      </c>
      <c r="J42" s="2">
        <v>0.14000000000000001</v>
      </c>
      <c r="K42" s="2">
        <v>3</v>
      </c>
      <c r="L42" s="2">
        <v>0.16</v>
      </c>
      <c r="M42" s="2">
        <f t="shared" si="2"/>
        <v>3.4099999999999997</v>
      </c>
    </row>
    <row r="43" spans="1:13" x14ac:dyDescent="0.25">
      <c r="A43" s="7"/>
      <c r="B43" s="2" t="s">
        <v>10</v>
      </c>
      <c r="C43" s="2">
        <v>2</v>
      </c>
      <c r="D43" s="2">
        <v>0.15</v>
      </c>
      <c r="E43" s="2">
        <v>3</v>
      </c>
      <c r="F43" s="2">
        <v>0.25</v>
      </c>
      <c r="G43" s="2">
        <v>2</v>
      </c>
      <c r="H43" s="2">
        <v>0.3</v>
      </c>
      <c r="I43" s="2">
        <v>1</v>
      </c>
      <c r="J43" s="2">
        <v>0.14000000000000001</v>
      </c>
      <c r="K43" s="2">
        <v>2</v>
      </c>
      <c r="L43" s="2">
        <v>0.16</v>
      </c>
      <c r="M43" s="2">
        <f t="shared" si="2"/>
        <v>2.11</v>
      </c>
    </row>
    <row r="44" spans="1:13" x14ac:dyDescent="0.25">
      <c r="A44" s="8" t="s">
        <v>32</v>
      </c>
      <c r="B44" s="1" t="s">
        <v>4</v>
      </c>
      <c r="C44" s="2">
        <v>6</v>
      </c>
      <c r="D44" s="2">
        <v>0.15</v>
      </c>
      <c r="E44" s="2">
        <v>6</v>
      </c>
      <c r="F44" s="2">
        <v>0.25</v>
      </c>
      <c r="G44" s="2">
        <v>8</v>
      </c>
      <c r="H44" s="2">
        <v>0.3</v>
      </c>
      <c r="I44" s="2">
        <v>5</v>
      </c>
      <c r="J44" s="2">
        <v>0.14000000000000001</v>
      </c>
      <c r="K44" s="2">
        <v>7</v>
      </c>
      <c r="L44" s="2">
        <v>0.16</v>
      </c>
      <c r="M44" s="2">
        <f>(C44*D44)+(E44*F44)+(G44*H44)+(I44*J44)+(K44*L44)</f>
        <v>6.62</v>
      </c>
    </row>
    <row r="45" spans="1:13" x14ac:dyDescent="0.25">
      <c r="A45" s="8"/>
      <c r="B45" s="2" t="s">
        <v>0</v>
      </c>
      <c r="C45" s="2">
        <v>8</v>
      </c>
      <c r="D45" s="2">
        <v>0.15</v>
      </c>
      <c r="E45" s="2">
        <v>7</v>
      </c>
      <c r="F45" s="2">
        <v>0.25</v>
      </c>
      <c r="G45" s="2">
        <v>7</v>
      </c>
      <c r="H45" s="2">
        <v>0.3</v>
      </c>
      <c r="I45" s="2">
        <v>8</v>
      </c>
      <c r="J45" s="2">
        <v>0.14000000000000001</v>
      </c>
      <c r="K45" s="2">
        <v>7</v>
      </c>
      <c r="L45" s="2">
        <v>0.16</v>
      </c>
      <c r="M45" s="2">
        <f>(C45*D45)+(E45*F45)+(G45*H45)+(I45*J45)+(K45*L45)</f>
        <v>7.2900000000000009</v>
      </c>
    </row>
    <row r="46" spans="1:13" x14ac:dyDescent="0.25">
      <c r="A46" s="8"/>
      <c r="B46" s="2" t="s">
        <v>1</v>
      </c>
      <c r="C46" s="2">
        <v>6</v>
      </c>
      <c r="D46" s="2">
        <v>0.15</v>
      </c>
      <c r="E46" s="2">
        <v>8</v>
      </c>
      <c r="F46" s="2">
        <v>0.25</v>
      </c>
      <c r="G46" s="2">
        <v>8</v>
      </c>
      <c r="H46" s="2">
        <v>0.3</v>
      </c>
      <c r="I46" s="2">
        <v>6</v>
      </c>
      <c r="J46" s="2">
        <v>0.14000000000000001</v>
      </c>
      <c r="K46" s="2">
        <v>8</v>
      </c>
      <c r="L46" s="2">
        <v>0.16</v>
      </c>
      <c r="M46" s="2">
        <f>(C46*D46)+(E46*F46)+(G46*H46)+(I46*J46)+(K46*L46)</f>
        <v>7.42</v>
      </c>
    </row>
    <row r="47" spans="1:13" x14ac:dyDescent="0.25">
      <c r="A47" s="8"/>
      <c r="B47" s="2" t="s">
        <v>2</v>
      </c>
      <c r="C47" s="2">
        <v>8</v>
      </c>
      <c r="D47" s="2">
        <v>0.15</v>
      </c>
      <c r="E47" s="2">
        <v>8</v>
      </c>
      <c r="F47" s="2">
        <v>0.25</v>
      </c>
      <c r="G47" s="2">
        <v>7</v>
      </c>
      <c r="H47" s="2">
        <v>0.3</v>
      </c>
      <c r="I47" s="2">
        <v>6</v>
      </c>
      <c r="J47" s="2">
        <v>0.14000000000000001</v>
      </c>
      <c r="K47" s="2">
        <v>7</v>
      </c>
      <c r="L47" s="2">
        <v>0.16</v>
      </c>
      <c r="M47" s="2">
        <f>(C47*D47)+(E47*F47)+(G47*H47)+(I47*J47)+(K47*L47)</f>
        <v>7.2600000000000007</v>
      </c>
    </row>
    <row r="48" spans="1:13" x14ac:dyDescent="0.25">
      <c r="A48" s="8"/>
      <c r="B48" s="2" t="s">
        <v>3</v>
      </c>
      <c r="C48" s="2">
        <v>7</v>
      </c>
      <c r="D48" s="2">
        <v>0.15</v>
      </c>
      <c r="E48" s="2">
        <v>8</v>
      </c>
      <c r="F48" s="2">
        <v>0.25</v>
      </c>
      <c r="G48" s="2">
        <v>6</v>
      </c>
      <c r="H48" s="2">
        <v>0.3</v>
      </c>
      <c r="I48" s="2">
        <v>7</v>
      </c>
      <c r="J48" s="2">
        <v>0.14000000000000001</v>
      </c>
      <c r="K48" s="2">
        <v>6</v>
      </c>
      <c r="L48" s="2">
        <v>0.16</v>
      </c>
      <c r="M48" s="2">
        <f>(C48*D48)+(E48*F48)+(G48*H48)+(I48*J48)+(K48*L48)</f>
        <v>6.79</v>
      </c>
    </row>
    <row r="52" spans="11:15" x14ac:dyDescent="0.25">
      <c r="K52" s="3" t="s">
        <v>12</v>
      </c>
      <c r="L52" s="3" t="s">
        <v>13</v>
      </c>
      <c r="M52" s="4" t="s">
        <v>36</v>
      </c>
      <c r="N52" s="4" t="s">
        <v>37</v>
      </c>
      <c r="O52" s="4" t="s">
        <v>38</v>
      </c>
    </row>
    <row r="53" spans="11:15" x14ac:dyDescent="0.25">
      <c r="K53" s="7" t="s">
        <v>11</v>
      </c>
      <c r="L53" s="2" t="s">
        <v>5</v>
      </c>
      <c r="M53" s="2">
        <v>6.4799999999999995</v>
      </c>
      <c r="N53" s="2">
        <v>5.34</v>
      </c>
      <c r="O53" s="2">
        <v>5.0299999999999994</v>
      </c>
    </row>
    <row r="54" spans="11:15" x14ac:dyDescent="0.25">
      <c r="K54" s="7"/>
      <c r="L54" s="2" t="s">
        <v>6</v>
      </c>
      <c r="M54" s="2">
        <v>6.89</v>
      </c>
      <c r="N54" s="2">
        <v>4.8099999999999996</v>
      </c>
      <c r="O54" s="2">
        <v>5.1899999999999995</v>
      </c>
    </row>
    <row r="55" spans="11:15" x14ac:dyDescent="0.25">
      <c r="K55" s="7"/>
      <c r="L55" s="2" t="s">
        <v>7</v>
      </c>
      <c r="M55" s="2">
        <v>5.79</v>
      </c>
      <c r="N55" s="2">
        <v>3.7399999999999998</v>
      </c>
      <c r="O55" s="2">
        <v>4.79</v>
      </c>
    </row>
    <row r="56" spans="11:15" x14ac:dyDescent="0.25">
      <c r="K56" s="7"/>
      <c r="L56" s="2" t="s">
        <v>8</v>
      </c>
      <c r="M56" s="2">
        <v>5.87</v>
      </c>
      <c r="N56" s="2">
        <v>4.5599999999999996</v>
      </c>
      <c r="O56" s="2">
        <v>4.3199999999999994</v>
      </c>
    </row>
    <row r="57" spans="11:15" x14ac:dyDescent="0.25">
      <c r="K57" s="7"/>
      <c r="L57" s="2" t="s">
        <v>9</v>
      </c>
      <c r="M57" s="2">
        <v>5.27</v>
      </c>
      <c r="N57" s="2">
        <v>3.39</v>
      </c>
      <c r="O57" s="2">
        <v>3.4099999999999997</v>
      </c>
    </row>
    <row r="58" spans="11:15" x14ac:dyDescent="0.25">
      <c r="K58" s="7"/>
      <c r="L58" s="2" t="s">
        <v>10</v>
      </c>
      <c r="M58" s="2">
        <v>3.4200000000000004</v>
      </c>
      <c r="N58" s="2">
        <v>0.56000000000000005</v>
      </c>
      <c r="O58" s="2">
        <v>2.11</v>
      </c>
    </row>
    <row r="59" spans="11:15" x14ac:dyDescent="0.25">
      <c r="K59" s="8" t="s">
        <v>32</v>
      </c>
      <c r="L59" s="1" t="s">
        <v>4</v>
      </c>
      <c r="M59" s="2">
        <v>7.87</v>
      </c>
      <c r="N59" s="2">
        <v>6.09</v>
      </c>
      <c r="O59" s="2">
        <v>6.62</v>
      </c>
    </row>
    <row r="60" spans="11:15" x14ac:dyDescent="0.25">
      <c r="K60" s="8"/>
      <c r="L60" s="2" t="s">
        <v>0</v>
      </c>
      <c r="M60" s="2">
        <v>8.8399999999999981</v>
      </c>
      <c r="N60" s="2">
        <v>7.04</v>
      </c>
      <c r="O60" s="2">
        <v>7.2900000000000009</v>
      </c>
    </row>
    <row r="61" spans="11:15" x14ac:dyDescent="0.25">
      <c r="K61" s="8"/>
      <c r="L61" s="2" t="s">
        <v>1</v>
      </c>
      <c r="M61" s="2">
        <v>9.120000000000001</v>
      </c>
      <c r="N61" s="2">
        <v>6.580000000000001</v>
      </c>
      <c r="O61" s="2">
        <v>7.42</v>
      </c>
    </row>
    <row r="62" spans="11:15" x14ac:dyDescent="0.25">
      <c r="K62" s="8"/>
      <c r="L62" s="2" t="s">
        <v>2</v>
      </c>
      <c r="M62" s="2">
        <v>8.56</v>
      </c>
      <c r="N62" s="2">
        <v>6.56</v>
      </c>
      <c r="O62" s="2">
        <v>7.2600000000000007</v>
      </c>
    </row>
    <row r="63" spans="11:15" x14ac:dyDescent="0.25">
      <c r="K63" s="8"/>
      <c r="L63" s="2" t="s">
        <v>3</v>
      </c>
      <c r="M63" s="2">
        <v>8.49</v>
      </c>
      <c r="N63" s="2">
        <v>6.53</v>
      </c>
      <c r="O63" s="2">
        <v>6.79</v>
      </c>
    </row>
    <row r="74" spans="1:2" x14ac:dyDescent="0.25">
      <c r="A74" s="5" t="s">
        <v>14</v>
      </c>
      <c r="B74" s="5" t="s">
        <v>15</v>
      </c>
    </row>
    <row r="75" spans="1:2" x14ac:dyDescent="0.25">
      <c r="A75" s="5" t="s">
        <v>26</v>
      </c>
      <c r="B75" s="5" t="s">
        <v>27</v>
      </c>
    </row>
    <row r="76" spans="1:2" x14ac:dyDescent="0.25">
      <c r="A76" s="5" t="s">
        <v>16</v>
      </c>
      <c r="B76" s="5" t="s">
        <v>17</v>
      </c>
    </row>
    <row r="77" spans="1:2" x14ac:dyDescent="0.25">
      <c r="A77" s="5" t="s">
        <v>26</v>
      </c>
      <c r="B77" s="5" t="s">
        <v>28</v>
      </c>
    </row>
    <row r="78" spans="1:2" x14ac:dyDescent="0.25">
      <c r="A78" s="5" t="s">
        <v>18</v>
      </c>
      <c r="B78" s="5" t="s">
        <v>19</v>
      </c>
    </row>
    <row r="79" spans="1:2" x14ac:dyDescent="0.25">
      <c r="A79" s="5" t="s">
        <v>26</v>
      </c>
      <c r="B79" s="5" t="s">
        <v>29</v>
      </c>
    </row>
    <row r="80" spans="1:2" x14ac:dyDescent="0.25">
      <c r="A80" s="5" t="s">
        <v>20</v>
      </c>
      <c r="B80" s="5" t="s">
        <v>21</v>
      </c>
    </row>
    <row r="81" spans="1:2" x14ac:dyDescent="0.25">
      <c r="A81" s="5" t="s">
        <v>26</v>
      </c>
      <c r="B81" s="5" t="s">
        <v>30</v>
      </c>
    </row>
    <row r="82" spans="1:2" x14ac:dyDescent="0.25">
      <c r="A82" s="5" t="s">
        <v>23</v>
      </c>
      <c r="B82" s="5" t="s">
        <v>22</v>
      </c>
    </row>
    <row r="83" spans="1:2" x14ac:dyDescent="0.25">
      <c r="A83" s="5" t="s">
        <v>26</v>
      </c>
      <c r="B83" s="5" t="s">
        <v>31</v>
      </c>
    </row>
    <row r="84" spans="1:2" x14ac:dyDescent="0.25">
      <c r="A84" s="5" t="s">
        <v>24</v>
      </c>
      <c r="B84" s="5" t="s">
        <v>25</v>
      </c>
    </row>
  </sheetData>
  <mergeCells count="8">
    <mergeCell ref="K53:K58"/>
    <mergeCell ref="K59:K63"/>
    <mergeCell ref="A44:A48"/>
    <mergeCell ref="A11:A15"/>
    <mergeCell ref="A5:A10"/>
    <mergeCell ref="A21:A26"/>
    <mergeCell ref="A27:A31"/>
    <mergeCell ref="A38:A43"/>
  </mergeCells>
  <conditionalFormatting sqref="M5:M1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15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{CD9B160B-BE5F-4A6C-AB5E-8DAE205AACF9}</x14:id>
        </ext>
      </extLst>
    </cfRule>
  </conditionalFormatting>
  <conditionalFormatting sqref="E5:E15">
    <cfRule type="dataBar" priority="2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{DEF66888-3691-43C4-A1E8-661E26DED840}</x14:id>
        </ext>
      </extLst>
    </cfRule>
  </conditionalFormatting>
  <conditionalFormatting sqref="G5:G15">
    <cfRule type="dataBar" priority="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{A390F001-0D35-4D87-8F3F-CE190E771832}</x14:id>
        </ext>
      </extLst>
    </cfRule>
  </conditionalFormatting>
  <conditionalFormatting sqref="I5:I15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{34863339-07BB-4BA0-824E-02BB180D1E05}</x14:id>
        </ext>
      </extLst>
    </cfRule>
  </conditionalFormatting>
  <conditionalFormatting sqref="K5:K15"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{8C577954-0194-4E7A-B91E-C9BAC351D59F}</x14:id>
        </ext>
      </extLst>
    </cfRule>
  </conditionalFormatting>
  <conditionalFormatting sqref="M21:M3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C31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{4237F0F4-B699-4E1A-9FAE-D0BE23C5C808}</x14:id>
        </ext>
      </extLst>
    </cfRule>
  </conditionalFormatting>
  <conditionalFormatting sqref="E21:E31">
    <cfRule type="dataBar" priority="2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{371BE353-78E2-448C-9E13-318E9DC41B60}</x14:id>
        </ext>
      </extLst>
    </cfRule>
  </conditionalFormatting>
  <conditionalFormatting sqref="G21:G31"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{8D50E169-D7BD-48F2-AF35-896317B6595B}</x14:id>
        </ext>
      </extLst>
    </cfRule>
  </conditionalFormatting>
  <conditionalFormatting sqref="I21:I31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{5B901ED5-FEA6-4B89-A8DA-D67DD9CD049E}</x14:id>
        </ext>
      </extLst>
    </cfRule>
  </conditionalFormatting>
  <conditionalFormatting sqref="K21:K31">
    <cfRule type="dataBar" priority="2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{AA5967F6-1A0F-4970-B852-BE3AA5D53D56}</x14:id>
        </ext>
      </extLst>
    </cfRule>
  </conditionalFormatting>
  <conditionalFormatting sqref="M38:M4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:C48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{FF9D203E-3E87-4CA0-ABD9-6397A0D58F36}</x14:id>
        </ext>
      </extLst>
    </cfRule>
  </conditionalFormatting>
  <conditionalFormatting sqref="E38:E48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{F99A5AA5-9E4B-4530-8388-298E2B96E969}</x14:id>
        </ext>
      </extLst>
    </cfRule>
  </conditionalFormatting>
  <conditionalFormatting sqref="G38:G48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{648479AD-CF41-4DAD-B4A9-1B6F00F5BBE6}</x14:id>
        </ext>
      </extLst>
    </cfRule>
  </conditionalFormatting>
  <conditionalFormatting sqref="I38:I4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{E4D5660E-6AED-497C-AB80-959A8CF9D033}</x14:id>
        </ext>
      </extLst>
    </cfRule>
  </conditionalFormatting>
  <conditionalFormatting sqref="K38:K48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{CE4FEC1B-70A8-40D2-A9DB-47FC2E9B8804}</x14:id>
        </ext>
      </extLst>
    </cfRule>
  </conditionalFormatting>
  <conditionalFormatting sqref="O53:O6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3:N6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3:M6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9B160B-BE5F-4A6C-AB5E-8DAE205AAC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C5:C15</xm:sqref>
        </x14:conditionalFormatting>
        <x14:conditionalFormatting xmlns:xm="http://schemas.microsoft.com/office/excel/2006/main">
          <x14:cfRule type="dataBar" id="{DEF66888-3691-43C4-A1E8-661E26DED84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E5:E15</xm:sqref>
        </x14:conditionalFormatting>
        <x14:conditionalFormatting xmlns:xm="http://schemas.microsoft.com/office/excel/2006/main">
          <x14:cfRule type="dataBar" id="{A390F001-0D35-4D87-8F3F-CE190E77183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G5:G15</xm:sqref>
        </x14:conditionalFormatting>
        <x14:conditionalFormatting xmlns:xm="http://schemas.microsoft.com/office/excel/2006/main">
          <x14:cfRule type="dataBar" id="{34863339-07BB-4BA0-824E-02BB180D1E0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I5:I15</xm:sqref>
        </x14:conditionalFormatting>
        <x14:conditionalFormatting xmlns:xm="http://schemas.microsoft.com/office/excel/2006/main">
          <x14:cfRule type="dataBar" id="{8C577954-0194-4E7A-B91E-C9BAC351D59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K5:K15</xm:sqref>
        </x14:conditionalFormatting>
        <x14:conditionalFormatting xmlns:xm="http://schemas.microsoft.com/office/excel/2006/main">
          <x14:cfRule type="dataBar" id="{4237F0F4-B699-4E1A-9FAE-D0BE23C5C8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C21:C31</xm:sqref>
        </x14:conditionalFormatting>
        <x14:conditionalFormatting xmlns:xm="http://schemas.microsoft.com/office/excel/2006/main">
          <x14:cfRule type="dataBar" id="{371BE353-78E2-448C-9E13-318E9DC41B6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E21:E31</xm:sqref>
        </x14:conditionalFormatting>
        <x14:conditionalFormatting xmlns:xm="http://schemas.microsoft.com/office/excel/2006/main">
          <x14:cfRule type="dataBar" id="{8D50E169-D7BD-48F2-AF35-896317B6595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G21:G31</xm:sqref>
        </x14:conditionalFormatting>
        <x14:conditionalFormatting xmlns:xm="http://schemas.microsoft.com/office/excel/2006/main">
          <x14:cfRule type="dataBar" id="{5B901ED5-FEA6-4B89-A8DA-D67DD9CD04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I21:I31</xm:sqref>
        </x14:conditionalFormatting>
        <x14:conditionalFormatting xmlns:xm="http://schemas.microsoft.com/office/excel/2006/main">
          <x14:cfRule type="dataBar" id="{AA5967F6-1A0F-4970-B852-BE3AA5D53D5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K21:K31</xm:sqref>
        </x14:conditionalFormatting>
        <x14:conditionalFormatting xmlns:xm="http://schemas.microsoft.com/office/excel/2006/main">
          <x14:cfRule type="dataBar" id="{FF9D203E-3E87-4CA0-ABD9-6397A0D58F3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C38:C48</xm:sqref>
        </x14:conditionalFormatting>
        <x14:conditionalFormatting xmlns:xm="http://schemas.microsoft.com/office/excel/2006/main">
          <x14:cfRule type="dataBar" id="{F99A5AA5-9E4B-4530-8388-298E2B96E96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E38:E48</xm:sqref>
        </x14:conditionalFormatting>
        <x14:conditionalFormatting xmlns:xm="http://schemas.microsoft.com/office/excel/2006/main">
          <x14:cfRule type="dataBar" id="{648479AD-CF41-4DAD-B4A9-1B6F00F5BBE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G38:G48</xm:sqref>
        </x14:conditionalFormatting>
        <x14:conditionalFormatting xmlns:xm="http://schemas.microsoft.com/office/excel/2006/main">
          <x14:cfRule type="dataBar" id="{E4D5660E-6AED-497C-AB80-959A8CF9D0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I38:I48</xm:sqref>
        </x14:conditionalFormatting>
        <x14:conditionalFormatting xmlns:xm="http://schemas.microsoft.com/office/excel/2006/main">
          <x14:cfRule type="dataBar" id="{CE4FEC1B-70A8-40D2-A9DB-47FC2E9B880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K38:K48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4"/>
  <sheetViews>
    <sheetView workbookViewId="0">
      <selection activeCell="G13" sqref="G13"/>
    </sheetView>
  </sheetViews>
  <sheetFormatPr baseColWidth="10" defaultRowHeight="15" x14ac:dyDescent="0.25"/>
  <cols>
    <col min="3" max="3" width="14" customWidth="1"/>
  </cols>
  <sheetData>
    <row r="3" spans="2:6" x14ac:dyDescent="0.25">
      <c r="B3" t="s">
        <v>39</v>
      </c>
    </row>
    <row r="4" spans="2:6" x14ac:dyDescent="0.25">
      <c r="E4" t="s">
        <v>42</v>
      </c>
    </row>
    <row r="5" spans="2:6" x14ac:dyDescent="0.25">
      <c r="D5" t="s">
        <v>43</v>
      </c>
    </row>
    <row r="6" spans="2:6" x14ac:dyDescent="0.25">
      <c r="C6" t="s">
        <v>33</v>
      </c>
      <c r="D6">
        <v>87</v>
      </c>
      <c r="E6" s="6">
        <f>D6/152</f>
        <v>0.57236842105263153</v>
      </c>
      <c r="F6" s="6">
        <f>+E6</f>
        <v>0.57236842105263153</v>
      </c>
    </row>
    <row r="7" spans="2:6" x14ac:dyDescent="0.25">
      <c r="C7" t="s">
        <v>40</v>
      </c>
      <c r="D7">
        <v>38</v>
      </c>
      <c r="E7" s="6">
        <f t="shared" ref="E7:E8" si="0">D7/152</f>
        <v>0.25</v>
      </c>
      <c r="F7" s="6">
        <f>+F6+E7</f>
        <v>0.82236842105263153</v>
      </c>
    </row>
    <row r="8" spans="2:6" x14ac:dyDescent="0.25">
      <c r="C8" t="s">
        <v>41</v>
      </c>
      <c r="D8">
        <v>27</v>
      </c>
      <c r="E8" s="6">
        <f t="shared" si="0"/>
        <v>0.17763157894736842</v>
      </c>
      <c r="F8" s="6">
        <f>+F7+E8</f>
        <v>1</v>
      </c>
    </row>
    <row r="9" spans="2:6" x14ac:dyDescent="0.25">
      <c r="D9">
        <f>SUM(D6:D8)</f>
        <v>152</v>
      </c>
      <c r="E9" s="6"/>
    </row>
    <row r="24" spans="3:4" x14ac:dyDescent="0.25">
      <c r="D24" t="s">
        <v>44</v>
      </c>
    </row>
    <row r="26" spans="3:4" x14ac:dyDescent="0.25">
      <c r="C26" s="9" t="s">
        <v>36</v>
      </c>
      <c r="D26">
        <v>-17</v>
      </c>
    </row>
    <row r="27" spans="3:4" x14ac:dyDescent="0.25">
      <c r="C27" s="9"/>
      <c r="D27">
        <v>-15</v>
      </c>
    </row>
    <row r="28" spans="3:4" x14ac:dyDescent="0.25">
      <c r="C28" s="9"/>
      <c r="D28">
        <v>22</v>
      </c>
    </row>
    <row r="29" spans="3:4" x14ac:dyDescent="0.25">
      <c r="C29" s="9" t="s">
        <v>37</v>
      </c>
      <c r="D29">
        <v>-14</v>
      </c>
    </row>
    <row r="30" spans="3:4" x14ac:dyDescent="0.25">
      <c r="C30" s="9"/>
      <c r="D30">
        <v>20</v>
      </c>
    </row>
    <row r="31" spans="3:4" x14ac:dyDescent="0.25">
      <c r="C31" s="9"/>
      <c r="D31">
        <v>-14</v>
      </c>
    </row>
    <row r="32" spans="3:4" x14ac:dyDescent="0.25">
      <c r="C32" s="9" t="s">
        <v>38</v>
      </c>
      <c r="D32">
        <v>-16</v>
      </c>
    </row>
    <row r="33" spans="3:4" x14ac:dyDescent="0.25">
      <c r="C33" s="9"/>
      <c r="D33">
        <v>-16</v>
      </c>
    </row>
    <row r="34" spans="3:4" x14ac:dyDescent="0.25">
      <c r="C34" s="9"/>
      <c r="D34">
        <v>11</v>
      </c>
    </row>
  </sheetData>
  <mergeCells count="3">
    <mergeCell ref="C26:C28"/>
    <mergeCell ref="C29:C31"/>
    <mergeCell ref="C32:C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jaimetrujillo20212@outlook.es</dc:creator>
  <cp:lastModifiedBy>jaimetrujillo20212@outlook.es</cp:lastModifiedBy>
  <dcterms:created xsi:type="dcterms:W3CDTF">2021-09-24T00:49:23Z</dcterms:created>
  <dcterms:modified xsi:type="dcterms:W3CDTF">2022-05-09T09:41:22Z</dcterms:modified>
</cp:coreProperties>
</file>