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22\Documents\UNIVERSIDAD\10 SEMESTRE\PROYECTO DE GRADO\TESIS LPC SAS\ANEXOS PROPUESTA DE MEJORA DE LOS PROCESOS EN COSNTRUCTORA LPC SAS A PARTIR DE LA FILOSOFIA LEAN CONSTRUCTION\ANEXOS JUSTO TIEMPO\"/>
    </mc:Choice>
  </mc:AlternateContent>
  <xr:revisionPtr revIDLastSave="0" documentId="13_ncr:1_{727E6FF8-F3DC-4F67-8AC8-446C8433889D}" xr6:coauthVersionLast="47" xr6:coauthVersionMax="47" xr10:uidLastSave="{00000000-0000-0000-0000-000000000000}"/>
  <bookViews>
    <workbookView xWindow="1170" yWindow="900" windowWidth="19290" windowHeight="10620" xr2:uid="{190E264B-31A2-4953-912C-757253C542FC}"/>
  </bookViews>
  <sheets>
    <sheet name="SELECCION DE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4" i="1" l="1"/>
  <c r="D147" i="1"/>
  <c r="C146" i="1"/>
  <c r="C145" i="1"/>
  <c r="I135" i="1"/>
  <c r="G135" i="1"/>
  <c r="F135" i="1"/>
  <c r="E135" i="1"/>
  <c r="C135" i="1"/>
  <c r="D123" i="1" l="1"/>
  <c r="F123" i="1"/>
  <c r="I123" i="1"/>
  <c r="G123" i="1"/>
  <c r="J123" i="1"/>
  <c r="J116" i="1"/>
  <c r="I116" i="1"/>
  <c r="G116" i="1"/>
  <c r="F116" i="1"/>
  <c r="E116" i="1"/>
  <c r="D116" i="1"/>
  <c r="D126" i="1" s="1"/>
  <c r="C127" i="1" s="1"/>
  <c r="C83" i="1"/>
  <c r="C95" i="1"/>
  <c r="C94" i="1"/>
  <c r="C93" i="1"/>
  <c r="F92" i="1"/>
  <c r="E92" i="1"/>
  <c r="D92" i="1"/>
  <c r="F89" i="1"/>
  <c r="E89" i="1"/>
  <c r="D89" i="1"/>
  <c r="C88" i="1"/>
  <c r="C87" i="1"/>
  <c r="C86" i="1"/>
  <c r="F85" i="1"/>
  <c r="E85" i="1"/>
  <c r="D85" i="1"/>
  <c r="C68" i="1"/>
  <c r="C80" i="1"/>
  <c r="C79" i="1"/>
  <c r="C78" i="1"/>
  <c r="F77" i="1"/>
  <c r="E77" i="1"/>
  <c r="D77" i="1"/>
  <c r="F74" i="1"/>
  <c r="F80" i="1" s="1"/>
  <c r="E74" i="1"/>
  <c r="D74" i="1"/>
  <c r="C73" i="1"/>
  <c r="C72" i="1"/>
  <c r="C71" i="1"/>
  <c r="F70" i="1"/>
  <c r="E70" i="1"/>
  <c r="D70" i="1"/>
  <c r="C53" i="1"/>
  <c r="C65" i="1"/>
  <c r="C64" i="1"/>
  <c r="C63" i="1"/>
  <c r="F62" i="1"/>
  <c r="E62" i="1"/>
  <c r="D62" i="1"/>
  <c r="F59" i="1"/>
  <c r="F65" i="1" s="1"/>
  <c r="E59" i="1"/>
  <c r="E63" i="1" s="1"/>
  <c r="D59" i="1"/>
  <c r="D65" i="1" s="1"/>
  <c r="C58" i="1"/>
  <c r="C57" i="1"/>
  <c r="C56" i="1"/>
  <c r="F55" i="1"/>
  <c r="E55" i="1"/>
  <c r="D55" i="1"/>
  <c r="D94" i="1" l="1"/>
  <c r="D95" i="1"/>
  <c r="D93" i="1"/>
  <c r="F93" i="1"/>
  <c r="F94" i="1"/>
  <c r="F95" i="1"/>
  <c r="E95" i="1"/>
  <c r="E94" i="1"/>
  <c r="E93" i="1"/>
  <c r="C119" i="1"/>
  <c r="F126" i="1"/>
  <c r="C129" i="1" s="1"/>
  <c r="C117" i="1"/>
  <c r="J131" i="1"/>
  <c r="J128" i="1"/>
  <c r="J130" i="1"/>
  <c r="J132" i="1"/>
  <c r="J127" i="1"/>
  <c r="J129" i="1"/>
  <c r="D131" i="1"/>
  <c r="D128" i="1"/>
  <c r="D127" i="1"/>
  <c r="D130" i="1"/>
  <c r="D129" i="1"/>
  <c r="D132" i="1"/>
  <c r="F129" i="1"/>
  <c r="F130" i="1"/>
  <c r="F128" i="1"/>
  <c r="F132" i="1"/>
  <c r="F127" i="1"/>
  <c r="F131" i="1"/>
  <c r="C120" i="1"/>
  <c r="G126" i="1"/>
  <c r="C130" i="1" s="1"/>
  <c r="G130" i="1"/>
  <c r="G127" i="1"/>
  <c r="G131" i="1"/>
  <c r="G129" i="1"/>
  <c r="G128" i="1"/>
  <c r="G132" i="1"/>
  <c r="C122" i="1"/>
  <c r="J126" i="1"/>
  <c r="C132" i="1" s="1"/>
  <c r="C118" i="1"/>
  <c r="E126" i="1"/>
  <c r="C128" i="1" s="1"/>
  <c r="C121" i="1"/>
  <c r="I126" i="1"/>
  <c r="C131" i="1" s="1"/>
  <c r="I128" i="1"/>
  <c r="I130" i="1"/>
  <c r="I132" i="1"/>
  <c r="I127" i="1"/>
  <c r="I129" i="1"/>
  <c r="I131" i="1"/>
  <c r="D78" i="1"/>
  <c r="D80" i="1"/>
  <c r="D79" i="1"/>
  <c r="E80" i="1"/>
  <c r="E78" i="1"/>
  <c r="F78" i="1"/>
  <c r="F79" i="1"/>
  <c r="E79" i="1"/>
  <c r="F63" i="1"/>
  <c r="F64" i="1"/>
  <c r="E64" i="1"/>
  <c r="D63" i="1"/>
  <c r="E65" i="1"/>
  <c r="H65" i="1" s="1"/>
  <c r="E139" i="1" s="1"/>
  <c r="D64" i="1"/>
  <c r="E123" i="1"/>
  <c r="E32" i="1"/>
  <c r="D135" i="1"/>
  <c r="C104" i="1"/>
  <c r="C103" i="1"/>
  <c r="C102" i="1"/>
  <c r="F101" i="1"/>
  <c r="E101" i="1"/>
  <c r="D101" i="1"/>
  <c r="C111" i="1"/>
  <c r="C110" i="1"/>
  <c r="C109" i="1"/>
  <c r="F108" i="1"/>
  <c r="E108" i="1"/>
  <c r="D108" i="1"/>
  <c r="F47" i="1"/>
  <c r="E47" i="1"/>
  <c r="D47" i="1"/>
  <c r="C50" i="1"/>
  <c r="C49" i="1"/>
  <c r="C48" i="1"/>
  <c r="C43" i="1"/>
  <c r="C42" i="1"/>
  <c r="C41" i="1"/>
  <c r="F40" i="1"/>
  <c r="E40" i="1"/>
  <c r="D40" i="1"/>
  <c r="C28" i="1"/>
  <c r="C27" i="1"/>
  <c r="C26" i="1"/>
  <c r="F25" i="1"/>
  <c r="E25" i="1"/>
  <c r="D25" i="1"/>
  <c r="C35" i="1"/>
  <c r="C34" i="1"/>
  <c r="C33" i="1"/>
  <c r="F32" i="1"/>
  <c r="D32" i="1"/>
  <c r="E105" i="1"/>
  <c r="E109" i="1" s="1"/>
  <c r="F105" i="1"/>
  <c r="F109" i="1" s="1"/>
  <c r="D105" i="1"/>
  <c r="D111" i="1" s="1"/>
  <c r="F44" i="1"/>
  <c r="F50" i="1" s="1"/>
  <c r="E44" i="1"/>
  <c r="E49" i="1" s="1"/>
  <c r="D44" i="1"/>
  <c r="D50" i="1" s="1"/>
  <c r="D29" i="1"/>
  <c r="D34" i="1" s="1"/>
  <c r="E29" i="1"/>
  <c r="E35" i="1" s="1"/>
  <c r="F29" i="1"/>
  <c r="F34" i="1" s="1"/>
  <c r="E128" i="1" l="1"/>
  <c r="L128" i="1" s="1"/>
  <c r="J136" i="1" s="1"/>
  <c r="E132" i="1"/>
  <c r="L132" i="1" s="1"/>
  <c r="J140" i="1" s="1"/>
  <c r="E131" i="1"/>
  <c r="L131" i="1" s="1"/>
  <c r="J139" i="1" s="1"/>
  <c r="E130" i="1"/>
  <c r="L130" i="1" s="1"/>
  <c r="J138" i="1" s="1"/>
  <c r="E127" i="1"/>
  <c r="L127" i="1" s="1"/>
  <c r="E129" i="1"/>
  <c r="L129" i="1" s="1"/>
  <c r="J137" i="1" s="1"/>
  <c r="H78" i="1"/>
  <c r="F137" i="1" s="1"/>
  <c r="H93" i="1"/>
  <c r="G137" i="1" s="1"/>
  <c r="H80" i="1"/>
  <c r="F139" i="1" s="1"/>
  <c r="H63" i="1"/>
  <c r="E137" i="1" s="1"/>
  <c r="H95" i="1"/>
  <c r="G139" i="1" s="1"/>
  <c r="H94" i="1"/>
  <c r="G138" i="1" s="1"/>
  <c r="H79" i="1"/>
  <c r="F138" i="1" s="1"/>
  <c r="H64" i="1"/>
  <c r="E138" i="1" s="1"/>
  <c r="F111" i="1"/>
  <c r="E33" i="1"/>
  <c r="D48" i="1"/>
  <c r="D49" i="1"/>
  <c r="F48" i="1"/>
  <c r="F110" i="1"/>
  <c r="E50" i="1"/>
  <c r="H50" i="1" s="1"/>
  <c r="D139" i="1" s="1"/>
  <c r="F49" i="1"/>
  <c r="D35" i="1"/>
  <c r="E48" i="1"/>
  <c r="E110" i="1"/>
  <c r="D109" i="1"/>
  <c r="H109" i="1" s="1"/>
  <c r="I137" i="1" s="1"/>
  <c r="E111" i="1"/>
  <c r="D110" i="1"/>
  <c r="F33" i="1"/>
  <c r="F35" i="1"/>
  <c r="E34" i="1"/>
  <c r="H34" i="1" s="1"/>
  <c r="C138" i="1" s="1"/>
  <c r="D33" i="1"/>
  <c r="L133" i="1" l="1"/>
  <c r="J135" i="1"/>
  <c r="J141" i="1" s="1"/>
  <c r="H96" i="1"/>
  <c r="H66" i="1"/>
  <c r="H81" i="1"/>
  <c r="H111" i="1"/>
  <c r="I139" i="1" s="1"/>
  <c r="H49" i="1"/>
  <c r="D138" i="1" s="1"/>
  <c r="H48" i="1"/>
  <c r="D137" i="1" s="1"/>
  <c r="H110" i="1"/>
  <c r="I138" i="1" s="1"/>
  <c r="H33" i="1"/>
  <c r="H35" i="1"/>
  <c r="C139" i="1" s="1"/>
  <c r="H51" i="1" l="1"/>
  <c r="H112" i="1"/>
  <c r="C137" i="1"/>
  <c r="H36" i="1"/>
</calcChain>
</file>

<file path=xl/sharedStrings.xml><?xml version="1.0" encoding="utf-8"?>
<sst xmlns="http://schemas.openxmlformats.org/spreadsheetml/2006/main" count="69" uniqueCount="51">
  <si>
    <t>PRONTA ENTREGA</t>
  </si>
  <si>
    <t>PRECIOS COMODOS</t>
  </si>
  <si>
    <t>ANALISIS PARA PRONTA ENTREGA</t>
  </si>
  <si>
    <t>10 DIAS</t>
  </si>
  <si>
    <t>8 DIAS</t>
  </si>
  <si>
    <t>15 DIAS</t>
  </si>
  <si>
    <t>DISPONIBILIDAD DE MATERIAL</t>
  </si>
  <si>
    <t>SUMA</t>
  </si>
  <si>
    <t>TABLA NORMALIZADA PRONTA ENTREGA</t>
  </si>
  <si>
    <t>ANALISIS PARA PRECIOS COMODOS</t>
  </si>
  <si>
    <t>ANALISIS PARA DISPONIBILIDAD</t>
  </si>
  <si>
    <t>MATRIZ DE VECTORES PRIORIDAD</t>
  </si>
  <si>
    <t>VECTOR PRIORIDAD  DE CRITERIOS DE EVALUACIÒN</t>
  </si>
  <si>
    <t>G&amp;J</t>
  </si>
  <si>
    <t>FERREACERO</t>
  </si>
  <si>
    <t>IMPORTANCIA</t>
  </si>
  <si>
    <t>INTENSIDAD</t>
  </si>
  <si>
    <t>SIGNIFICADO</t>
  </si>
  <si>
    <t>Igual o diferente a…</t>
  </si>
  <si>
    <t>Ligeramente mas importante o preferido que…</t>
  </si>
  <si>
    <t>Mas importante o preferido que…</t>
  </si>
  <si>
    <t>Mucho mas importante o preferido que …</t>
  </si>
  <si>
    <t>Absolutamente o muchisimo mas importante o preferido que…</t>
  </si>
  <si>
    <t>Al comparar un elemento con otro, hay indiferencia entre ellos</t>
  </si>
  <si>
    <t>Al comparar un elemento con el otro, el primero es ligermente mas importante o preferido que el segundo</t>
  </si>
  <si>
    <t>al comprar un elemento con el otro, el primero se considera obsolutamente o musichimo mas importante que el segundo</t>
  </si>
  <si>
    <t>Al comparar un elemento con el otro, el primero se considera mucho mas importante o preferido que el segundo</t>
  </si>
  <si>
    <t>Al comparar un elemento con el otro, el primero se considera mas importante o preferido que el segundo</t>
  </si>
  <si>
    <t>PROVEEDORES</t>
  </si>
  <si>
    <t>CRITERIOS DE EVALUACIÓN</t>
  </si>
  <si>
    <t xml:space="preserve">PUNTAJE DE EVALUACIÓN </t>
  </si>
  <si>
    <t>HOMECENTER</t>
  </si>
  <si>
    <t>TABLA DE COMPARACIÓN PROVEEDORES</t>
  </si>
  <si>
    <t>VECTOR PRIORIDAD  PRONTA ENTREGA</t>
  </si>
  <si>
    <t>VECTOR PRIORIDAD PRECIOS COMODOS</t>
  </si>
  <si>
    <t>VECTOR PRIORIDAD PRONTA ENTREGA</t>
  </si>
  <si>
    <t>CORRECTO EMBALAJE DE LOS MATERIALES</t>
  </si>
  <si>
    <t>OFRECE MEJOR CALIDAD DE MATERIALES</t>
  </si>
  <si>
    <t>Estos datos son porcentajes y los pone la constructora a criterio propio según la experiencia que se ha tenido con el proveedor y a datos que proporciona el proveedor al momento de hacer el requerimiento. Es el nivel de confianza según el criterio en el proveedor.</t>
  </si>
  <si>
    <t>La unidad de estos datos es en tiempo, que da abierto a que la constuctora utilice la unidad que mejor le convenga.</t>
  </si>
  <si>
    <t>La unidad de estos datos es en dinero, el precio que cobra el proveedor por el material.</t>
  </si>
  <si>
    <t>CUMPLE LOS REQUERIMIENTOS TECNICOS</t>
  </si>
  <si>
    <t>VECTOR CUMPLIMIENTO REQUERIMIENTOS TECNICOS</t>
  </si>
  <si>
    <t>TABLA NORMALIZADA CUMPLIMIENTO REQUERIMIENTOS TECNICOS</t>
  </si>
  <si>
    <t>VECTOR MEJOR CALIDAD DE MATERIALES</t>
  </si>
  <si>
    <t>ANALISIS DE CRITERIO PRONTA ENTREGA</t>
  </si>
  <si>
    <t>TABLA NORMALIZADA MEJOR CALIDAD DE MATERIALES</t>
  </si>
  <si>
    <t>TABLA NORMALIZADA CORRECTO EMBALAJE DE MATERIAL</t>
  </si>
  <si>
    <t>VECTOR CORRECTO EMBALAJE DE LOS MATERIALES</t>
  </si>
  <si>
    <t>ORDEN DE SELECCIÓN DE PROVEEDORES</t>
  </si>
  <si>
    <t>FORMATO LPC SAS PARA SELECCIÒN DE PROVEDORES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</si>
</sst>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#\ ???/???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206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2" fontId="2" fillId="5" borderId="1" xfId="1" applyNumberFormat="1" applyFont="1" applyFill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2" fontId="7" fillId="6" borderId="1" xfId="0" applyNumberFormat="1" applyFont="1" applyFill="1" applyBorder="1" applyAlignment="1">
      <alignment horizontal="center"/>
    </xf>
    <xf numFmtId="12" fontId="2" fillId="0" borderId="1" xfId="0" applyNumberFormat="1" applyFont="1" applyBorder="1"/>
    <xf numFmtId="0" fontId="2" fillId="0" borderId="0" xfId="0" applyFont="1"/>
    <xf numFmtId="164" fontId="6" fillId="7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64" fontId="6" fillId="0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0" fillId="0" borderId="0" xfId="0" applyNumberFormat="1"/>
    <xf numFmtId="164" fontId="6" fillId="0" borderId="6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0" fillId="9" borderId="0" xfId="0" applyFill="1"/>
    <xf numFmtId="0" fontId="3" fillId="2" borderId="0" xfId="0" applyFont="1" applyFill="1" applyBorder="1" applyAlignment="1">
      <alignment horizontal="center" vertical="center" wrapText="1"/>
    </xf>
    <xf numFmtId="9" fontId="2" fillId="0" borderId="0" xfId="2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9" fontId="9" fillId="0" borderId="0" xfId="2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0" borderId="1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2" fontId="7" fillId="6" borderId="1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2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indent="15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8" borderId="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2" fontId="2" fillId="5" borderId="11" xfId="1" applyNumberFormat="1" applyFont="1" applyFill="1" applyBorder="1" applyAlignment="1">
      <alignment horizontal="center" vertical="center" wrapText="1"/>
    </xf>
    <xf numFmtId="12" fontId="2" fillId="5" borderId="4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2" fontId="2" fillId="0" borderId="11" xfId="1" applyNumberFormat="1" applyFont="1" applyFill="1" applyBorder="1" applyAlignment="1">
      <alignment horizontal="center" vertical="center" wrapText="1"/>
    </xf>
    <xf numFmtId="12" fontId="2" fillId="0" borderId="4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2" fontId="7" fillId="6" borderId="11" xfId="0" applyNumberFormat="1" applyFont="1" applyFill="1" applyBorder="1" applyAlignment="1">
      <alignment horizontal="center" vertical="center"/>
    </xf>
    <xf numFmtId="12" fontId="7" fillId="6" borderId="4" xfId="0" applyNumberFormat="1" applyFont="1" applyFill="1" applyBorder="1" applyAlignment="1">
      <alignment horizontal="center" vertical="center"/>
    </xf>
    <xf numFmtId="12" fontId="2" fillId="4" borderId="11" xfId="0" applyNumberFormat="1" applyFont="1" applyFill="1" applyBorder="1" applyAlignment="1">
      <alignment horizontal="center" vertical="center" wrapText="1"/>
    </xf>
    <xf numFmtId="12" fontId="2" fillId="4" borderId="4" xfId="0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9" fontId="9" fillId="0" borderId="11" xfId="2" applyFont="1" applyBorder="1" applyAlignment="1">
      <alignment horizontal="center" vertical="center" wrapText="1"/>
    </xf>
    <xf numFmtId="9" fontId="9" fillId="0" borderId="12" xfId="2" applyFont="1" applyBorder="1" applyAlignment="1">
      <alignment horizontal="center" vertical="center" wrapText="1"/>
    </xf>
    <xf numFmtId="9" fontId="9" fillId="0" borderId="4" xfId="2" applyFont="1" applyBorder="1" applyAlignment="1">
      <alignment horizontal="center" vertical="center" wrapText="1"/>
    </xf>
    <xf numFmtId="9" fontId="8" fillId="7" borderId="11" xfId="2" applyFont="1" applyFill="1" applyBorder="1" applyAlignment="1">
      <alignment horizontal="center" vertical="center" wrapText="1"/>
    </xf>
    <xf numFmtId="9" fontId="8" fillId="7" borderId="12" xfId="2" applyFont="1" applyFill="1" applyBorder="1" applyAlignment="1">
      <alignment horizontal="center" vertical="center" wrapText="1"/>
    </xf>
    <xf numFmtId="9" fontId="8" fillId="7" borderId="4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6" fillId="7" borderId="6" xfId="0" applyNumberFormat="1" applyFont="1" applyFill="1" applyBorder="1" applyAlignment="1">
      <alignment horizontal="center" vertical="center"/>
    </xf>
    <xf numFmtId="165" fontId="6" fillId="7" borderId="1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/>
    </xf>
    <xf numFmtId="164" fontId="6" fillId="7" borderId="7" xfId="0" applyNumberFormat="1" applyFont="1" applyFill="1" applyBorder="1" applyAlignment="1">
      <alignment horizontal="center"/>
    </xf>
    <xf numFmtId="165" fontId="6" fillId="7" borderId="8" xfId="0" applyNumberFormat="1" applyFont="1" applyFill="1" applyBorder="1" applyAlignment="1">
      <alignment horizontal="center" vertical="center"/>
    </xf>
    <xf numFmtId="165" fontId="6" fillId="7" borderId="26" xfId="0" applyNumberFormat="1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/>
    </xf>
    <xf numFmtId="164" fontId="6" fillId="7" borderId="10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righ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FE34A95D-7CD2-4CFF-8396-AD55C87436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13608</xdr:rowOff>
    </xdr:from>
    <xdr:to>
      <xdr:col>2</xdr:col>
      <xdr:colOff>1155246</xdr:colOff>
      <xdr:row>1</xdr:row>
      <xdr:rowOff>997406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929D8F-B18A-48E4-89D9-3CA9A1795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3" r="11659" b="22892"/>
        <a:stretch/>
      </xdr:blipFill>
      <xdr:spPr>
        <a:xfrm>
          <a:off x="285750" y="204108"/>
          <a:ext cx="1590675" cy="983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2E78-D7BE-420B-A3F3-76F1BD974576}">
  <dimension ref="B2:N147"/>
  <sheetViews>
    <sheetView showGridLines="0" tabSelected="1" zoomScale="70" zoomScaleNormal="70" zoomScalePageLayoutView="90" workbookViewId="0">
      <selection activeCell="J2" sqref="J2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24.85546875" customWidth="1"/>
    <col min="4" max="6" width="20.28515625" customWidth="1"/>
    <col min="7" max="7" width="2.85546875" customWidth="1"/>
    <col min="8" max="8" width="30.42578125" customWidth="1"/>
    <col min="9" max="9" width="21.85546875" customWidth="1"/>
    <col min="10" max="10" width="24" customWidth="1"/>
    <col min="11" max="11" width="8.7109375" customWidth="1"/>
    <col min="12" max="12" width="38.42578125" bestFit="1" customWidth="1"/>
    <col min="13" max="13" width="18.7109375" customWidth="1"/>
    <col min="14" max="16" width="25" customWidth="1"/>
    <col min="17" max="18" width="12.7109375" customWidth="1"/>
    <col min="19" max="20" width="25" customWidth="1"/>
  </cols>
  <sheetData>
    <row r="2" spans="2:9" ht="79.5" customHeight="1" x14ac:dyDescent="0.25">
      <c r="B2" s="124" t="s">
        <v>50</v>
      </c>
      <c r="C2" s="124"/>
      <c r="D2" s="124"/>
      <c r="E2" s="124"/>
      <c r="F2" s="124"/>
      <c r="G2" s="124"/>
      <c r="H2" s="124"/>
    </row>
    <row r="3" spans="2:9" ht="16.5" customHeight="1" x14ac:dyDescent="0.25"/>
    <row r="4" spans="2:9" ht="15.75" x14ac:dyDescent="0.25">
      <c r="D4" s="89" t="s">
        <v>28</v>
      </c>
      <c r="E4" s="90"/>
      <c r="F4" s="91"/>
    </row>
    <row r="5" spans="2:9" ht="22.5" customHeight="1" thickBot="1" x14ac:dyDescent="0.3">
      <c r="D5" s="2" t="s">
        <v>31</v>
      </c>
      <c r="E5" s="2" t="s">
        <v>13</v>
      </c>
      <c r="F5" s="2" t="s">
        <v>14</v>
      </c>
    </row>
    <row r="6" spans="2:9" ht="51" customHeight="1" thickBot="1" x14ac:dyDescent="0.3">
      <c r="B6" s="85" t="s">
        <v>29</v>
      </c>
      <c r="C6" s="3" t="s">
        <v>0</v>
      </c>
      <c r="D6" s="4" t="s">
        <v>3</v>
      </c>
      <c r="E6" s="4" t="s">
        <v>4</v>
      </c>
      <c r="F6" s="4" t="s">
        <v>5</v>
      </c>
      <c r="G6" s="94" t="s">
        <v>39</v>
      </c>
      <c r="H6" s="95"/>
      <c r="I6" s="96"/>
    </row>
    <row r="7" spans="2:9" ht="51" customHeight="1" thickBot="1" x14ac:dyDescent="0.3">
      <c r="B7" s="85"/>
      <c r="C7" s="3" t="s">
        <v>1</v>
      </c>
      <c r="D7" s="5">
        <v>331000000</v>
      </c>
      <c r="E7" s="5">
        <v>325000000</v>
      </c>
      <c r="F7" s="5">
        <v>309000000</v>
      </c>
      <c r="G7" s="94" t="s">
        <v>40</v>
      </c>
      <c r="H7" s="95"/>
      <c r="I7" s="96"/>
    </row>
    <row r="8" spans="2:9" ht="51" customHeight="1" x14ac:dyDescent="0.25">
      <c r="B8" s="85"/>
      <c r="C8" s="33" t="s">
        <v>41</v>
      </c>
      <c r="D8" s="6">
        <v>0.8</v>
      </c>
      <c r="E8" s="6">
        <v>0.9</v>
      </c>
      <c r="F8" s="34">
        <v>0.85</v>
      </c>
      <c r="G8" s="97" t="s">
        <v>38</v>
      </c>
      <c r="H8" s="98"/>
      <c r="I8" s="99"/>
    </row>
    <row r="9" spans="2:9" ht="51" customHeight="1" x14ac:dyDescent="0.25">
      <c r="B9" s="85"/>
      <c r="C9" s="33" t="s">
        <v>37</v>
      </c>
      <c r="D9" s="6">
        <v>0.9</v>
      </c>
      <c r="E9" s="6">
        <v>0.85</v>
      </c>
      <c r="F9" s="34">
        <v>0.7</v>
      </c>
      <c r="G9" s="100"/>
      <c r="H9" s="101"/>
      <c r="I9" s="102"/>
    </row>
    <row r="10" spans="2:9" ht="51" customHeight="1" x14ac:dyDescent="0.25">
      <c r="B10" s="85"/>
      <c r="C10" s="33" t="s">
        <v>36</v>
      </c>
      <c r="D10" s="6">
        <v>0.85</v>
      </c>
      <c r="E10" s="6">
        <v>0.86</v>
      </c>
      <c r="F10" s="34">
        <v>0.93</v>
      </c>
      <c r="G10" s="100"/>
      <c r="H10" s="101"/>
      <c r="I10" s="102"/>
    </row>
    <row r="11" spans="2:9" ht="51" customHeight="1" thickBot="1" x14ac:dyDescent="0.3">
      <c r="B11" s="85"/>
      <c r="C11" s="3" t="s">
        <v>6</v>
      </c>
      <c r="D11" s="6">
        <v>0.89</v>
      </c>
      <c r="E11" s="6">
        <v>0.96</v>
      </c>
      <c r="F11" s="34">
        <v>0.85</v>
      </c>
      <c r="G11" s="103"/>
      <c r="H11" s="104"/>
      <c r="I11" s="105"/>
    </row>
    <row r="12" spans="2:9" ht="33.75" customHeight="1" x14ac:dyDescent="0.25">
      <c r="D12" s="27"/>
      <c r="E12" s="27"/>
      <c r="F12" s="27"/>
    </row>
    <row r="13" spans="2:9" ht="33.75" customHeight="1" x14ac:dyDescent="0.25">
      <c r="D13" s="27"/>
      <c r="E13" s="27"/>
      <c r="F13" s="27"/>
    </row>
    <row r="14" spans="2:9" ht="17.25" customHeight="1" x14ac:dyDescent="0.25">
      <c r="D14" s="27"/>
      <c r="E14" s="27"/>
      <c r="F14" s="27"/>
    </row>
    <row r="15" spans="2:9" ht="19.5" customHeight="1" x14ac:dyDescent="0.25">
      <c r="C15" s="92" t="s">
        <v>30</v>
      </c>
      <c r="D15" s="93"/>
      <c r="E15" s="93"/>
      <c r="F15" s="93"/>
      <c r="G15" s="93"/>
      <c r="H15" s="93"/>
    </row>
    <row r="16" spans="2:9" ht="33.75" customHeight="1" x14ac:dyDescent="0.25">
      <c r="C16" s="30" t="s">
        <v>15</v>
      </c>
      <c r="D16" s="89" t="s">
        <v>16</v>
      </c>
      <c r="E16" s="91"/>
      <c r="F16" s="89" t="s">
        <v>17</v>
      </c>
      <c r="G16" s="90"/>
      <c r="H16" s="91"/>
    </row>
    <row r="17" spans="3:14" ht="58.5" customHeight="1" x14ac:dyDescent="0.25">
      <c r="C17" s="29">
        <v>1</v>
      </c>
      <c r="D17" s="86" t="s">
        <v>18</v>
      </c>
      <c r="E17" s="88"/>
      <c r="F17" s="86" t="s">
        <v>23</v>
      </c>
      <c r="G17" s="87"/>
      <c r="H17" s="88"/>
    </row>
    <row r="18" spans="3:14" ht="58.5" customHeight="1" x14ac:dyDescent="0.25">
      <c r="C18" s="29">
        <v>3</v>
      </c>
      <c r="D18" s="86" t="s">
        <v>19</v>
      </c>
      <c r="E18" s="88"/>
      <c r="F18" s="86" t="s">
        <v>24</v>
      </c>
      <c r="G18" s="87"/>
      <c r="H18" s="88"/>
      <c r="I18" s="31"/>
    </row>
    <row r="19" spans="3:14" ht="58.5" customHeight="1" x14ac:dyDescent="0.25">
      <c r="C19" s="29">
        <v>5</v>
      </c>
      <c r="D19" s="86" t="s">
        <v>20</v>
      </c>
      <c r="E19" s="88"/>
      <c r="F19" s="86" t="s">
        <v>27</v>
      </c>
      <c r="G19" s="87"/>
      <c r="H19" s="88"/>
      <c r="I19" s="31"/>
    </row>
    <row r="20" spans="3:14" ht="58.5" customHeight="1" x14ac:dyDescent="0.25">
      <c r="C20" s="29">
        <v>7</v>
      </c>
      <c r="D20" s="86" t="s">
        <v>21</v>
      </c>
      <c r="E20" s="88"/>
      <c r="F20" s="86" t="s">
        <v>26</v>
      </c>
      <c r="G20" s="87"/>
      <c r="H20" s="88"/>
      <c r="I20" s="31"/>
    </row>
    <row r="21" spans="3:14" ht="58.5" customHeight="1" x14ac:dyDescent="0.25">
      <c r="C21" s="29">
        <v>9</v>
      </c>
      <c r="D21" s="86" t="s">
        <v>22</v>
      </c>
      <c r="E21" s="88"/>
      <c r="F21" s="86" t="s">
        <v>25</v>
      </c>
      <c r="G21" s="87"/>
      <c r="H21" s="88"/>
      <c r="I21" s="31"/>
    </row>
    <row r="23" spans="3:14" ht="24" customHeight="1" x14ac:dyDescent="0.25">
      <c r="C23" s="57" t="s">
        <v>2</v>
      </c>
      <c r="D23" s="57"/>
      <c r="E23" s="57"/>
      <c r="F23" s="57"/>
      <c r="G23" s="57"/>
      <c r="H23" s="57"/>
      <c r="I23" s="21"/>
    </row>
    <row r="24" spans="3:14" ht="24.75" customHeight="1" x14ac:dyDescent="0.25">
      <c r="C24" s="58" t="s">
        <v>32</v>
      </c>
      <c r="D24" s="58"/>
      <c r="E24" s="58"/>
      <c r="F24" s="58"/>
    </row>
    <row r="25" spans="3:14" ht="20.25" customHeight="1" x14ac:dyDescent="0.25">
      <c r="C25" s="1"/>
      <c r="D25" s="3" t="str">
        <f>+$D$5</f>
        <v>HOMECENTER</v>
      </c>
      <c r="E25" s="3" t="str">
        <f>+$E$5</f>
        <v>G&amp;J</v>
      </c>
      <c r="F25" s="3" t="str">
        <f>+$F$5</f>
        <v>FERREACERO</v>
      </c>
    </row>
    <row r="26" spans="3:14" ht="29.25" customHeight="1" x14ac:dyDescent="0.25">
      <c r="C26" s="3" t="str">
        <f>+$D$5</f>
        <v>HOMECENTER</v>
      </c>
      <c r="D26" s="10">
        <v>1</v>
      </c>
      <c r="E26" s="12">
        <v>0.14285714285714285</v>
      </c>
      <c r="F26" s="7">
        <v>5</v>
      </c>
    </row>
    <row r="27" spans="3:14" ht="29.25" customHeight="1" x14ac:dyDescent="0.25">
      <c r="C27" s="3" t="str">
        <f>+$E$5</f>
        <v>G&amp;J</v>
      </c>
      <c r="D27" s="8">
        <v>7</v>
      </c>
      <c r="E27" s="11">
        <v>1</v>
      </c>
      <c r="F27" s="9">
        <v>9</v>
      </c>
    </row>
    <row r="28" spans="3:14" ht="29.25" customHeight="1" x14ac:dyDescent="0.25">
      <c r="C28" s="3" t="str">
        <f>+$F$5</f>
        <v>FERREACERO</v>
      </c>
      <c r="D28" s="13">
        <v>0.2</v>
      </c>
      <c r="E28" s="13">
        <v>0.1111111111111111</v>
      </c>
      <c r="F28" s="11">
        <v>1</v>
      </c>
    </row>
    <row r="29" spans="3:14" x14ac:dyDescent="0.25">
      <c r="C29" s="14" t="s">
        <v>7</v>
      </c>
      <c r="D29" s="15">
        <f t="shared" ref="D29:E29" si="0">SUM(D26:D28)</f>
        <v>8.1999999999999993</v>
      </c>
      <c r="E29" s="15">
        <f t="shared" si="0"/>
        <v>1.253968253968254</v>
      </c>
      <c r="F29" s="15">
        <f>SUM(F26:F28)</f>
        <v>15</v>
      </c>
    </row>
    <row r="30" spans="3:14" x14ac:dyDescent="0.25">
      <c r="N30" s="22"/>
    </row>
    <row r="31" spans="3:14" ht="19.5" customHeight="1" x14ac:dyDescent="0.25">
      <c r="C31" s="64" t="s">
        <v>8</v>
      </c>
      <c r="D31" s="64"/>
      <c r="E31" s="64"/>
      <c r="F31" s="64"/>
      <c r="H31" s="64" t="s">
        <v>33</v>
      </c>
      <c r="I31" s="26"/>
      <c r="N31" s="22"/>
    </row>
    <row r="32" spans="3:14" ht="21" customHeight="1" x14ac:dyDescent="0.25">
      <c r="C32" s="1"/>
      <c r="D32" s="3" t="str">
        <f>+$D$5</f>
        <v>HOMECENTER</v>
      </c>
      <c r="E32" s="3" t="str">
        <f>+$E$5</f>
        <v>G&amp;J</v>
      </c>
      <c r="F32" s="3" t="str">
        <f>+$F$5</f>
        <v>FERREACERO</v>
      </c>
      <c r="H32" s="64"/>
      <c r="I32" s="26"/>
      <c r="N32" s="22"/>
    </row>
    <row r="33" spans="3:14" ht="23.25" customHeight="1" x14ac:dyDescent="0.25">
      <c r="C33" s="3" t="str">
        <f>+$D$5</f>
        <v>HOMECENTER</v>
      </c>
      <c r="D33" s="16">
        <f>+D26/$D$29</f>
        <v>0.12195121951219513</v>
      </c>
      <c r="E33" s="16">
        <f>+E26/$E$29</f>
        <v>0.11392405063291139</v>
      </c>
      <c r="F33" s="16">
        <f>+F26/$F$29</f>
        <v>0.33333333333333331</v>
      </c>
      <c r="G33" s="17"/>
      <c r="H33" s="20">
        <f>+AVERAGE(D33:F33)</f>
        <v>0.18973620115947995</v>
      </c>
      <c r="I33" s="28"/>
      <c r="N33" s="22"/>
    </row>
    <row r="34" spans="3:14" ht="23.25" customHeight="1" x14ac:dyDescent="0.25">
      <c r="C34" s="3" t="str">
        <f>+$E$5</f>
        <v>G&amp;J</v>
      </c>
      <c r="D34" s="16">
        <f>+D27/$D$29</f>
        <v>0.85365853658536595</v>
      </c>
      <c r="E34" s="16">
        <f>+E27/$E$29</f>
        <v>0.79746835443037978</v>
      </c>
      <c r="F34" s="16">
        <f>+F27/$F$29</f>
        <v>0.6</v>
      </c>
      <c r="G34" s="17"/>
      <c r="H34" s="20">
        <f>+AVERAGE(D34:F34)</f>
        <v>0.7503756303385819</v>
      </c>
      <c r="I34" s="28"/>
      <c r="N34" s="22"/>
    </row>
    <row r="35" spans="3:14" ht="23.25" customHeight="1" x14ac:dyDescent="0.25">
      <c r="C35" s="3" t="str">
        <f>+$F$5</f>
        <v>FERREACERO</v>
      </c>
      <c r="D35" s="19">
        <f>+D28/$D$29</f>
        <v>2.4390243902439029E-2</v>
      </c>
      <c r="E35" s="19">
        <f>+E28/$E$29</f>
        <v>8.8607594936708861E-2</v>
      </c>
      <c r="F35" s="19">
        <f>+F28/$F$29</f>
        <v>6.6666666666666666E-2</v>
      </c>
      <c r="G35" s="17"/>
      <c r="H35" s="20">
        <f>+AVERAGE(D35:F35)</f>
        <v>5.9888168501938184E-2</v>
      </c>
      <c r="I35" s="28"/>
      <c r="N35" s="22"/>
    </row>
    <row r="36" spans="3:14" x14ac:dyDescent="0.25">
      <c r="H36" s="45">
        <f>+SUM(H33:H35)</f>
        <v>1</v>
      </c>
      <c r="I36" s="22"/>
      <c r="N36" s="22"/>
    </row>
    <row r="37" spans="3:14" x14ac:dyDescent="0.25">
      <c r="N37" s="22"/>
    </row>
    <row r="38" spans="3:14" ht="22.5" customHeight="1" x14ac:dyDescent="0.25">
      <c r="C38" s="57" t="s">
        <v>9</v>
      </c>
      <c r="D38" s="57"/>
      <c r="E38" s="57"/>
      <c r="F38" s="57"/>
      <c r="G38" s="57"/>
      <c r="H38" s="57"/>
      <c r="I38" s="21"/>
    </row>
    <row r="39" spans="3:14" ht="28.5" customHeight="1" x14ac:dyDescent="0.25">
      <c r="C39" s="58" t="s">
        <v>32</v>
      </c>
      <c r="D39" s="58"/>
      <c r="E39" s="58"/>
      <c r="F39" s="58"/>
      <c r="N39" s="22"/>
    </row>
    <row r="40" spans="3:14" x14ac:dyDescent="0.25">
      <c r="C40" s="1"/>
      <c r="D40" s="3" t="str">
        <f>+$D$5</f>
        <v>HOMECENTER</v>
      </c>
      <c r="E40" s="3" t="str">
        <f>+$E$5</f>
        <v>G&amp;J</v>
      </c>
      <c r="F40" s="3" t="str">
        <f>+$F$5</f>
        <v>FERREACERO</v>
      </c>
      <c r="N40" s="22"/>
    </row>
    <row r="41" spans="3:14" x14ac:dyDescent="0.25">
      <c r="C41" s="3" t="str">
        <f>+$D$5</f>
        <v>HOMECENTER</v>
      </c>
      <c r="D41" s="10">
        <v>1</v>
      </c>
      <c r="E41" s="12">
        <v>0.33333333333333331</v>
      </c>
      <c r="F41" s="12">
        <v>0.1111111111111111</v>
      </c>
      <c r="N41" s="22"/>
    </row>
    <row r="42" spans="3:14" x14ac:dyDescent="0.25">
      <c r="C42" s="3" t="str">
        <f>+$E$5</f>
        <v>G&amp;J</v>
      </c>
      <c r="D42" s="8">
        <v>3</v>
      </c>
      <c r="E42" s="11">
        <v>1</v>
      </c>
      <c r="F42" s="12">
        <v>0.14285714285714285</v>
      </c>
      <c r="N42" s="22"/>
    </row>
    <row r="43" spans="3:14" x14ac:dyDescent="0.25">
      <c r="C43" s="3" t="str">
        <f>+$F$5</f>
        <v>FERREACERO</v>
      </c>
      <c r="D43" s="13">
        <v>9</v>
      </c>
      <c r="E43" s="13">
        <v>7</v>
      </c>
      <c r="F43" s="11">
        <v>1</v>
      </c>
    </row>
    <row r="44" spans="3:14" ht="25.5" customHeight="1" x14ac:dyDescent="0.25">
      <c r="C44" s="14" t="s">
        <v>7</v>
      </c>
      <c r="D44" s="15">
        <f t="shared" ref="D44" si="1">SUM(D41:D43)</f>
        <v>13</v>
      </c>
      <c r="E44" s="15">
        <f t="shared" ref="E44" si="2">SUM(E41:E43)</f>
        <v>8.3333333333333339</v>
      </c>
      <c r="F44" s="15">
        <f>SUM(F41:F43)</f>
        <v>1.253968253968254</v>
      </c>
    </row>
    <row r="45" spans="3:14" ht="15" customHeight="1" x14ac:dyDescent="0.25"/>
    <row r="46" spans="3:14" ht="21.75" customHeight="1" x14ac:dyDescent="0.25">
      <c r="C46" s="61" t="s">
        <v>8</v>
      </c>
      <c r="D46" s="62"/>
      <c r="E46" s="62"/>
      <c r="F46" s="63"/>
      <c r="H46" s="64" t="s">
        <v>34</v>
      </c>
      <c r="I46" s="26"/>
    </row>
    <row r="47" spans="3:14" ht="27" customHeight="1" x14ac:dyDescent="0.25">
      <c r="C47" s="1"/>
      <c r="D47" s="3" t="str">
        <f>+$D$5</f>
        <v>HOMECENTER</v>
      </c>
      <c r="E47" s="3" t="str">
        <f>+$E$5</f>
        <v>G&amp;J</v>
      </c>
      <c r="F47" s="3" t="str">
        <f>+$F$5</f>
        <v>FERREACERO</v>
      </c>
      <c r="H47" s="64"/>
      <c r="I47" s="26"/>
    </row>
    <row r="48" spans="3:14" ht="22.5" customHeight="1" x14ac:dyDescent="0.25">
      <c r="C48" s="3" t="str">
        <f>+$D$5</f>
        <v>HOMECENTER</v>
      </c>
      <c r="D48" s="19">
        <f>+D41/$D$44</f>
        <v>7.6923076923076927E-2</v>
      </c>
      <c r="E48" s="19">
        <f>+E41/$E$44</f>
        <v>3.9999999999999994E-2</v>
      </c>
      <c r="F48" s="19">
        <f>+F41/$F$44</f>
        <v>8.8607594936708861E-2</v>
      </c>
      <c r="G48" s="17"/>
      <c r="H48" s="20">
        <f>+AVERAGE(D48:F48)</f>
        <v>6.8510223953261937E-2</v>
      </c>
      <c r="I48" s="28"/>
    </row>
    <row r="49" spans="3:9" ht="22.5" customHeight="1" x14ac:dyDescent="0.25">
      <c r="C49" s="3" t="str">
        <f>+$E$5</f>
        <v>G&amp;J</v>
      </c>
      <c r="D49" s="16">
        <f>+D42/$D$44</f>
        <v>0.23076923076923078</v>
      </c>
      <c r="E49" s="16">
        <f>+E42/$E$44</f>
        <v>0.12</v>
      </c>
      <c r="F49" s="16">
        <f>+F42/$F$44</f>
        <v>0.11392405063291139</v>
      </c>
      <c r="G49" s="17"/>
      <c r="H49" s="20">
        <f t="shared" ref="H49:H50" si="3">+AVERAGE(D49:F49)</f>
        <v>0.15489776046738071</v>
      </c>
      <c r="I49" s="28"/>
    </row>
    <row r="50" spans="3:9" ht="22.5" customHeight="1" x14ac:dyDescent="0.25">
      <c r="C50" s="3" t="str">
        <f>+$F$5</f>
        <v>FERREACERO</v>
      </c>
      <c r="D50" s="16">
        <f>+D43/$D$44</f>
        <v>0.69230769230769229</v>
      </c>
      <c r="E50" s="16">
        <f>+E43/$E$44</f>
        <v>0.84</v>
      </c>
      <c r="F50" s="16">
        <f>+F43/$F$44</f>
        <v>0.79746835443037978</v>
      </c>
      <c r="G50" s="17"/>
      <c r="H50" s="20">
        <f t="shared" si="3"/>
        <v>0.77659201557935731</v>
      </c>
      <c r="I50" s="28"/>
    </row>
    <row r="51" spans="3:9" s="44" customFormat="1" x14ac:dyDescent="0.25">
      <c r="H51" s="45">
        <f>+SUM(H48:H50)</f>
        <v>1</v>
      </c>
      <c r="I51" s="45"/>
    </row>
    <row r="52" spans="3:9" x14ac:dyDescent="0.25">
      <c r="H52" s="22"/>
      <c r="I52" s="22"/>
    </row>
    <row r="53" spans="3:9" ht="21" customHeight="1" x14ac:dyDescent="0.25">
      <c r="C53" s="57" t="str">
        <f>+C8</f>
        <v>CUMPLE LOS REQUERIMIENTOS TECNICOS</v>
      </c>
      <c r="D53" s="57"/>
      <c r="E53" s="57"/>
      <c r="F53" s="57"/>
      <c r="G53" s="57"/>
      <c r="H53" s="57"/>
      <c r="I53" s="22"/>
    </row>
    <row r="54" spans="3:9" ht="24" customHeight="1" x14ac:dyDescent="0.25">
      <c r="C54" s="58" t="s">
        <v>32</v>
      </c>
      <c r="D54" s="58"/>
      <c r="E54" s="58"/>
      <c r="F54" s="58"/>
      <c r="I54" s="22"/>
    </row>
    <row r="55" spans="3:9" x14ac:dyDescent="0.25">
      <c r="C55" s="1"/>
      <c r="D55" s="33" t="str">
        <f>+$D$5</f>
        <v>HOMECENTER</v>
      </c>
      <c r="E55" s="33" t="str">
        <f>+$E$5</f>
        <v>G&amp;J</v>
      </c>
      <c r="F55" s="33" t="str">
        <f>+$F$5</f>
        <v>FERREACERO</v>
      </c>
      <c r="I55" s="22"/>
    </row>
    <row r="56" spans="3:9" ht="20.25" customHeight="1" x14ac:dyDescent="0.25">
      <c r="C56" s="33" t="str">
        <f>+$D$5</f>
        <v>HOMECENTER</v>
      </c>
      <c r="D56" s="10">
        <v>1</v>
      </c>
      <c r="E56" s="12">
        <v>0.14285714285714285</v>
      </c>
      <c r="F56" s="12">
        <v>0.2</v>
      </c>
      <c r="I56" s="22"/>
    </row>
    <row r="57" spans="3:9" ht="20.25" customHeight="1" x14ac:dyDescent="0.25">
      <c r="C57" s="33" t="str">
        <f>+$E$5</f>
        <v>G&amp;J</v>
      </c>
      <c r="D57" s="8">
        <v>7</v>
      </c>
      <c r="E57" s="11">
        <v>1</v>
      </c>
      <c r="F57" s="12">
        <v>5</v>
      </c>
      <c r="I57" s="22"/>
    </row>
    <row r="58" spans="3:9" ht="20.25" customHeight="1" x14ac:dyDescent="0.25">
      <c r="C58" s="33" t="str">
        <f>+$F$5</f>
        <v>FERREACERO</v>
      </c>
      <c r="D58" s="13">
        <v>5</v>
      </c>
      <c r="E58" s="13">
        <v>0.2</v>
      </c>
      <c r="F58" s="11">
        <v>1</v>
      </c>
      <c r="I58" s="22"/>
    </row>
    <row r="59" spans="3:9" x14ac:dyDescent="0.25">
      <c r="C59" s="14" t="s">
        <v>7</v>
      </c>
      <c r="D59" s="15">
        <f t="shared" ref="D59:E59" si="4">SUM(D56:D58)</f>
        <v>13</v>
      </c>
      <c r="E59" s="15">
        <f t="shared" si="4"/>
        <v>1.3428571428571427</v>
      </c>
      <c r="F59" s="15">
        <f>SUM(F56:F58)</f>
        <v>6.2</v>
      </c>
      <c r="I59" s="22"/>
    </row>
    <row r="60" spans="3:9" x14ac:dyDescent="0.25">
      <c r="I60" s="22"/>
    </row>
    <row r="61" spans="3:9" ht="30" customHeight="1" x14ac:dyDescent="0.25">
      <c r="C61" s="61" t="s">
        <v>43</v>
      </c>
      <c r="D61" s="62"/>
      <c r="E61" s="62"/>
      <c r="F61" s="63"/>
      <c r="H61" s="64" t="s">
        <v>42</v>
      </c>
      <c r="I61" s="22"/>
    </row>
    <row r="62" spans="3:9" ht="30" customHeight="1" x14ac:dyDescent="0.25">
      <c r="C62" s="1"/>
      <c r="D62" s="33" t="str">
        <f>+$D$5</f>
        <v>HOMECENTER</v>
      </c>
      <c r="E62" s="33" t="str">
        <f>+$E$5</f>
        <v>G&amp;J</v>
      </c>
      <c r="F62" s="33" t="str">
        <f>+$F$5</f>
        <v>FERREACERO</v>
      </c>
      <c r="H62" s="64"/>
      <c r="I62" s="22"/>
    </row>
    <row r="63" spans="3:9" ht="22.5" customHeight="1" x14ac:dyDescent="0.25">
      <c r="C63" s="33" t="str">
        <f>+$D$5</f>
        <v>HOMECENTER</v>
      </c>
      <c r="D63" s="19">
        <f>+D56/$D$59</f>
        <v>7.6923076923076927E-2</v>
      </c>
      <c r="E63" s="16">
        <f>+E56/$E$59</f>
        <v>0.10638297872340426</v>
      </c>
      <c r="F63" s="19">
        <f>+F56/$F$59</f>
        <v>3.2258064516129031E-2</v>
      </c>
      <c r="G63" s="17"/>
      <c r="H63" s="20">
        <f>+AVERAGE(D63:F63)</f>
        <v>7.1854706720870062E-2</v>
      </c>
      <c r="I63" s="22"/>
    </row>
    <row r="64" spans="3:9" ht="22.5" customHeight="1" x14ac:dyDescent="0.25">
      <c r="C64" s="33" t="str">
        <f>+$E$5</f>
        <v>G&amp;J</v>
      </c>
      <c r="D64" s="16">
        <f t="shared" ref="D64:D65" si="5">+D57/$D$59</f>
        <v>0.53846153846153844</v>
      </c>
      <c r="E64" s="16">
        <f t="shared" ref="E64:E65" si="6">+E57/$E$59</f>
        <v>0.74468085106382986</v>
      </c>
      <c r="F64" s="16">
        <f t="shared" ref="F64:F65" si="7">+F57/$F$59</f>
        <v>0.80645161290322576</v>
      </c>
      <c r="G64" s="17"/>
      <c r="H64" s="20">
        <f>+AVERAGE(D64:F64)</f>
        <v>0.69653133414286472</v>
      </c>
      <c r="I64" s="22"/>
    </row>
    <row r="65" spans="3:9" ht="22.5" customHeight="1" x14ac:dyDescent="0.25">
      <c r="C65" s="33" t="str">
        <f>+$F$5</f>
        <v>FERREACERO</v>
      </c>
      <c r="D65" s="16">
        <f t="shared" si="5"/>
        <v>0.38461538461538464</v>
      </c>
      <c r="E65" s="16">
        <f t="shared" si="6"/>
        <v>0.14893617021276598</v>
      </c>
      <c r="F65" s="16">
        <f t="shared" si="7"/>
        <v>0.16129032258064516</v>
      </c>
      <c r="G65" s="17"/>
      <c r="H65" s="20">
        <f t="shared" ref="H65" si="8">+AVERAGE(D65:F65)</f>
        <v>0.23161395913626526</v>
      </c>
      <c r="I65" s="22"/>
    </row>
    <row r="66" spans="3:9" s="35" customFormat="1" x14ac:dyDescent="0.25">
      <c r="H66" s="36">
        <f>+SUM(H63:H65)</f>
        <v>1</v>
      </c>
      <c r="I66" s="36"/>
    </row>
    <row r="67" spans="3:9" s="35" customFormat="1" x14ac:dyDescent="0.25">
      <c r="H67" s="36"/>
      <c r="I67" s="36"/>
    </row>
    <row r="68" spans="3:9" s="35" customFormat="1" ht="29.25" customHeight="1" x14ac:dyDescent="0.25">
      <c r="C68" s="57" t="str">
        <f>+C9</f>
        <v>OFRECE MEJOR CALIDAD DE MATERIALES</v>
      </c>
      <c r="D68" s="57"/>
      <c r="E68" s="57"/>
      <c r="F68" s="57"/>
      <c r="G68" s="57"/>
      <c r="H68" s="57"/>
      <c r="I68" s="36"/>
    </row>
    <row r="69" spans="3:9" s="35" customFormat="1" ht="33" customHeight="1" x14ac:dyDescent="0.25">
      <c r="C69" s="58" t="s">
        <v>32</v>
      </c>
      <c r="D69" s="58"/>
      <c r="E69" s="58"/>
      <c r="F69" s="58"/>
      <c r="G69"/>
      <c r="H69"/>
      <c r="I69" s="36"/>
    </row>
    <row r="70" spans="3:9" s="35" customFormat="1" x14ac:dyDescent="0.25">
      <c r="C70" s="1"/>
      <c r="D70" s="33" t="str">
        <f>+$D$5</f>
        <v>HOMECENTER</v>
      </c>
      <c r="E70" s="33" t="str">
        <f>+$E$5</f>
        <v>G&amp;J</v>
      </c>
      <c r="F70" s="33" t="str">
        <f>+$F$5</f>
        <v>FERREACERO</v>
      </c>
      <c r="G70"/>
      <c r="H70"/>
      <c r="I70" s="36"/>
    </row>
    <row r="71" spans="3:9" s="35" customFormat="1" ht="21" customHeight="1" x14ac:dyDescent="0.25">
      <c r="C71" s="33" t="str">
        <f>+$D$5</f>
        <v>HOMECENTER</v>
      </c>
      <c r="D71" s="10">
        <v>1</v>
      </c>
      <c r="E71" s="12">
        <v>5</v>
      </c>
      <c r="F71" s="12">
        <v>9</v>
      </c>
      <c r="G71"/>
      <c r="H71"/>
      <c r="I71" s="36"/>
    </row>
    <row r="72" spans="3:9" s="35" customFormat="1" ht="21" customHeight="1" x14ac:dyDescent="0.25">
      <c r="C72" s="33" t="str">
        <f>+$E$5</f>
        <v>G&amp;J</v>
      </c>
      <c r="D72" s="13">
        <v>0.2</v>
      </c>
      <c r="E72" s="11">
        <v>1</v>
      </c>
      <c r="F72" s="12">
        <v>5</v>
      </c>
      <c r="G72"/>
      <c r="H72"/>
      <c r="I72" s="36"/>
    </row>
    <row r="73" spans="3:9" s="35" customFormat="1" ht="21" customHeight="1" x14ac:dyDescent="0.25">
      <c r="C73" s="33" t="str">
        <f>+$F$5</f>
        <v>FERREACERO</v>
      </c>
      <c r="D73" s="13">
        <v>0.1111111111111111</v>
      </c>
      <c r="E73" s="13">
        <v>0.2</v>
      </c>
      <c r="F73" s="11">
        <v>1</v>
      </c>
      <c r="G73"/>
      <c r="H73"/>
      <c r="I73" s="36"/>
    </row>
    <row r="74" spans="3:9" s="35" customFormat="1" x14ac:dyDescent="0.25">
      <c r="C74" s="14" t="s">
        <v>7</v>
      </c>
      <c r="D74" s="15">
        <f t="shared" ref="D74:E74" si="9">SUM(D71:D73)</f>
        <v>1.3111111111111111</v>
      </c>
      <c r="E74" s="15">
        <f t="shared" si="9"/>
        <v>6.2</v>
      </c>
      <c r="F74" s="15">
        <f>SUM(F71:F73)</f>
        <v>15</v>
      </c>
      <c r="G74"/>
      <c r="H74"/>
      <c r="I74" s="36"/>
    </row>
    <row r="75" spans="3:9" s="35" customFormat="1" x14ac:dyDescent="0.25">
      <c r="C75"/>
      <c r="D75"/>
      <c r="E75"/>
      <c r="F75"/>
      <c r="G75"/>
      <c r="H75"/>
      <c r="I75" s="36"/>
    </row>
    <row r="76" spans="3:9" s="35" customFormat="1" ht="28.5" customHeight="1" x14ac:dyDescent="0.25">
      <c r="C76" s="61" t="s">
        <v>46</v>
      </c>
      <c r="D76" s="62"/>
      <c r="E76" s="62"/>
      <c r="F76" s="63"/>
      <c r="G76"/>
      <c r="H76" s="64" t="s">
        <v>44</v>
      </c>
      <c r="I76" s="36"/>
    </row>
    <row r="77" spans="3:9" s="35" customFormat="1" ht="21" customHeight="1" x14ac:dyDescent="0.25">
      <c r="C77" s="1"/>
      <c r="D77" s="33" t="str">
        <f>+$D$5</f>
        <v>HOMECENTER</v>
      </c>
      <c r="E77" s="33" t="str">
        <f>+$E$5</f>
        <v>G&amp;J</v>
      </c>
      <c r="F77" s="33" t="str">
        <f>+$F$5</f>
        <v>FERREACERO</v>
      </c>
      <c r="G77"/>
      <c r="H77" s="64"/>
      <c r="I77" s="36"/>
    </row>
    <row r="78" spans="3:9" s="35" customFormat="1" ht="24" customHeight="1" x14ac:dyDescent="0.25">
      <c r="C78" s="33" t="str">
        <f>+$D$5</f>
        <v>HOMECENTER</v>
      </c>
      <c r="D78" s="16">
        <f>+D71/$D$74</f>
        <v>0.76271186440677963</v>
      </c>
      <c r="E78" s="16">
        <f>+E71/$E$74</f>
        <v>0.80645161290322576</v>
      </c>
      <c r="F78" s="16">
        <f>+F71/$F$74</f>
        <v>0.6</v>
      </c>
      <c r="G78" s="17"/>
      <c r="H78" s="20">
        <f>+AVERAGE(D78:F78)</f>
        <v>0.72305449243666853</v>
      </c>
      <c r="I78" s="36"/>
    </row>
    <row r="79" spans="3:9" s="35" customFormat="1" ht="24" customHeight="1" x14ac:dyDescent="0.25">
      <c r="C79" s="33" t="str">
        <f>+$E$5</f>
        <v>G&amp;J</v>
      </c>
      <c r="D79" s="16">
        <f t="shared" ref="D79:D80" si="10">+D72/$D$74</f>
        <v>0.15254237288135594</v>
      </c>
      <c r="E79" s="16">
        <f t="shared" ref="E79:E80" si="11">+E72/$E$74</f>
        <v>0.16129032258064516</v>
      </c>
      <c r="F79" s="16">
        <f t="shared" ref="F79:F80" si="12">+F72/$F$74</f>
        <v>0.33333333333333331</v>
      </c>
      <c r="G79" s="17"/>
      <c r="H79" s="20">
        <f>+AVERAGE(D79:F79)</f>
        <v>0.21572200959844481</v>
      </c>
      <c r="I79" s="36"/>
    </row>
    <row r="80" spans="3:9" s="35" customFormat="1" ht="24" customHeight="1" x14ac:dyDescent="0.25">
      <c r="C80" s="33" t="str">
        <f>+$F$5</f>
        <v>FERREACERO</v>
      </c>
      <c r="D80" s="19">
        <f t="shared" si="10"/>
        <v>8.4745762711864403E-2</v>
      </c>
      <c r="E80" s="19">
        <f t="shared" si="11"/>
        <v>3.2258064516129031E-2</v>
      </c>
      <c r="F80" s="19">
        <f t="shared" si="12"/>
        <v>6.6666666666666666E-2</v>
      </c>
      <c r="G80" s="17"/>
      <c r="H80" s="20">
        <f t="shared" ref="H80" si="13">+AVERAGE(D80:F80)</f>
        <v>6.1223497964886707E-2</v>
      </c>
      <c r="I80" s="36"/>
    </row>
    <row r="81" spans="3:9" s="35" customFormat="1" x14ac:dyDescent="0.25">
      <c r="H81" s="36">
        <f>+SUM(H78:H80)</f>
        <v>1</v>
      </c>
      <c r="I81" s="36"/>
    </row>
    <row r="82" spans="3:9" s="35" customFormat="1" x14ac:dyDescent="0.25">
      <c r="H82" s="36"/>
      <c r="I82" s="36"/>
    </row>
    <row r="83" spans="3:9" s="35" customFormat="1" ht="30" customHeight="1" x14ac:dyDescent="0.25">
      <c r="C83" s="57" t="str">
        <f>+C10</f>
        <v>CORRECTO EMBALAJE DE LOS MATERIALES</v>
      </c>
      <c r="D83" s="57"/>
      <c r="E83" s="57"/>
      <c r="F83" s="57"/>
      <c r="G83" s="57"/>
      <c r="H83" s="57"/>
      <c r="I83" s="36"/>
    </row>
    <row r="84" spans="3:9" s="35" customFormat="1" ht="28.5" customHeight="1" x14ac:dyDescent="0.25">
      <c r="C84" s="58" t="s">
        <v>32</v>
      </c>
      <c r="D84" s="58"/>
      <c r="E84" s="58"/>
      <c r="F84" s="58"/>
      <c r="G84"/>
      <c r="H84"/>
      <c r="I84" s="36"/>
    </row>
    <row r="85" spans="3:9" s="35" customFormat="1" x14ac:dyDescent="0.25">
      <c r="C85" s="1"/>
      <c r="D85" s="33" t="str">
        <f>+$D$5</f>
        <v>HOMECENTER</v>
      </c>
      <c r="E85" s="33" t="str">
        <f>+$E$5</f>
        <v>G&amp;J</v>
      </c>
      <c r="F85" s="33" t="str">
        <f>+$F$5</f>
        <v>FERREACERO</v>
      </c>
      <c r="G85"/>
      <c r="H85"/>
      <c r="I85" s="36"/>
    </row>
    <row r="86" spans="3:9" s="35" customFormat="1" ht="22.5" customHeight="1" x14ac:dyDescent="0.25">
      <c r="C86" s="33" t="str">
        <f>+$D$5</f>
        <v>HOMECENTER</v>
      </c>
      <c r="D86" s="10">
        <v>1</v>
      </c>
      <c r="E86" s="12">
        <v>0.33333333333333331</v>
      </c>
      <c r="F86" s="12">
        <v>0.1111111111111111</v>
      </c>
      <c r="G86"/>
      <c r="H86"/>
      <c r="I86" s="36"/>
    </row>
    <row r="87" spans="3:9" s="35" customFormat="1" ht="22.5" customHeight="1" x14ac:dyDescent="0.25">
      <c r="C87" s="33" t="str">
        <f>+$E$5</f>
        <v>G&amp;J</v>
      </c>
      <c r="D87" s="13">
        <v>3</v>
      </c>
      <c r="E87" s="11">
        <v>1</v>
      </c>
      <c r="F87" s="12">
        <v>0.2</v>
      </c>
      <c r="G87"/>
      <c r="H87"/>
      <c r="I87" s="36"/>
    </row>
    <row r="88" spans="3:9" s="35" customFormat="1" ht="22.5" customHeight="1" x14ac:dyDescent="0.25">
      <c r="C88" s="33" t="str">
        <f>+$F$5</f>
        <v>FERREACERO</v>
      </c>
      <c r="D88" s="13">
        <v>9</v>
      </c>
      <c r="E88" s="13">
        <v>5</v>
      </c>
      <c r="F88" s="11">
        <v>1</v>
      </c>
      <c r="G88"/>
      <c r="H88"/>
      <c r="I88" s="36"/>
    </row>
    <row r="89" spans="3:9" s="35" customFormat="1" x14ac:dyDescent="0.25">
      <c r="C89" s="14" t="s">
        <v>7</v>
      </c>
      <c r="D89" s="15">
        <f t="shared" ref="D89:E89" si="14">SUM(D86:D88)</f>
        <v>13</v>
      </c>
      <c r="E89" s="15">
        <f t="shared" si="14"/>
        <v>6.333333333333333</v>
      </c>
      <c r="F89" s="15">
        <f>SUM(F86:F88)</f>
        <v>1.3111111111111111</v>
      </c>
      <c r="G89"/>
      <c r="H89"/>
      <c r="I89" s="36"/>
    </row>
    <row r="90" spans="3:9" s="35" customFormat="1" x14ac:dyDescent="0.25">
      <c r="C90"/>
      <c r="D90"/>
      <c r="E90"/>
      <c r="F90"/>
      <c r="G90"/>
      <c r="H90"/>
      <c r="I90" s="36"/>
    </row>
    <row r="91" spans="3:9" s="35" customFormat="1" ht="25.5" customHeight="1" x14ac:dyDescent="0.25">
      <c r="C91" s="61" t="s">
        <v>47</v>
      </c>
      <c r="D91" s="62"/>
      <c r="E91" s="62"/>
      <c r="F91" s="63"/>
      <c r="G91"/>
      <c r="H91" s="64" t="s">
        <v>48</v>
      </c>
      <c r="I91" s="36"/>
    </row>
    <row r="92" spans="3:9" s="35" customFormat="1" ht="25.5" customHeight="1" x14ac:dyDescent="0.25">
      <c r="C92" s="1"/>
      <c r="D92" s="33" t="str">
        <f>+$D$5</f>
        <v>HOMECENTER</v>
      </c>
      <c r="E92" s="33" t="str">
        <f>+$E$5</f>
        <v>G&amp;J</v>
      </c>
      <c r="F92" s="33" t="str">
        <f>+$F$5</f>
        <v>FERREACERO</v>
      </c>
      <c r="G92"/>
      <c r="H92" s="64"/>
      <c r="I92" s="36"/>
    </row>
    <row r="93" spans="3:9" s="35" customFormat="1" ht="21" customHeight="1" x14ac:dyDescent="0.25">
      <c r="C93" s="33" t="str">
        <f>+$D$5</f>
        <v>HOMECENTER</v>
      </c>
      <c r="D93" s="19">
        <f>+D86/$D$89</f>
        <v>7.6923076923076927E-2</v>
      </c>
      <c r="E93" s="19">
        <f>+E86/$E$89</f>
        <v>5.2631578947368418E-2</v>
      </c>
      <c r="F93" s="19">
        <f>+F86/$F$89</f>
        <v>8.4745762711864403E-2</v>
      </c>
      <c r="G93" s="17"/>
      <c r="H93" s="20">
        <f>+AVERAGE(D93:F93)</f>
        <v>7.1433472860769912E-2</v>
      </c>
      <c r="I93" s="36"/>
    </row>
    <row r="94" spans="3:9" s="35" customFormat="1" ht="21" customHeight="1" x14ac:dyDescent="0.25">
      <c r="C94" s="33" t="str">
        <f>+$E$5</f>
        <v>G&amp;J</v>
      </c>
      <c r="D94" s="16">
        <f t="shared" ref="D94:D95" si="15">+D87/$D$89</f>
        <v>0.23076923076923078</v>
      </c>
      <c r="E94" s="16">
        <f t="shared" ref="E94:E95" si="16">+E87/$E$89</f>
        <v>0.15789473684210528</v>
      </c>
      <c r="F94" s="16">
        <f t="shared" ref="F94:F95" si="17">+F87/$F$89</f>
        <v>0.15254237288135594</v>
      </c>
      <c r="G94" s="17"/>
      <c r="H94" s="20">
        <f>+AVERAGE(D94:F94)</f>
        <v>0.18040211349756399</v>
      </c>
      <c r="I94" s="36"/>
    </row>
    <row r="95" spans="3:9" s="35" customFormat="1" ht="21" customHeight="1" x14ac:dyDescent="0.25">
      <c r="C95" s="33" t="str">
        <f>+$F$5</f>
        <v>FERREACERO</v>
      </c>
      <c r="D95" s="16">
        <f t="shared" si="15"/>
        <v>0.69230769230769229</v>
      </c>
      <c r="E95" s="16">
        <f t="shared" si="16"/>
        <v>0.78947368421052633</v>
      </c>
      <c r="F95" s="16">
        <f t="shared" si="17"/>
        <v>0.76271186440677963</v>
      </c>
      <c r="G95" s="17"/>
      <c r="H95" s="20">
        <f t="shared" ref="H95" si="18">+AVERAGE(D95:F95)</f>
        <v>0.74816441364166619</v>
      </c>
      <c r="I95" s="36"/>
    </row>
    <row r="96" spans="3:9" s="35" customFormat="1" x14ac:dyDescent="0.25">
      <c r="H96" s="36">
        <f>+SUM(H93:H95)</f>
        <v>1</v>
      </c>
      <c r="I96" s="36"/>
    </row>
    <row r="97" spans="3:9" s="35" customFormat="1" x14ac:dyDescent="0.25">
      <c r="H97" s="36"/>
      <c r="I97" s="36"/>
    </row>
    <row r="98" spans="3:9" s="35" customFormat="1" x14ac:dyDescent="0.25">
      <c r="H98" s="36"/>
      <c r="I98" s="36"/>
    </row>
    <row r="99" spans="3:9" ht="29.25" customHeight="1" x14ac:dyDescent="0.25">
      <c r="C99" s="57" t="s">
        <v>10</v>
      </c>
      <c r="D99" s="57"/>
      <c r="E99" s="57"/>
      <c r="F99" s="57"/>
      <c r="G99" s="57"/>
      <c r="H99" s="57"/>
    </row>
    <row r="100" spans="3:9" ht="24" customHeight="1" x14ac:dyDescent="0.25">
      <c r="C100" s="58" t="s">
        <v>32</v>
      </c>
      <c r="D100" s="58"/>
      <c r="E100" s="58"/>
      <c r="F100" s="58"/>
    </row>
    <row r="101" spans="3:9" ht="21.75" customHeight="1" x14ac:dyDescent="0.25">
      <c r="C101" s="1"/>
      <c r="D101" s="3" t="str">
        <f>+$D$5</f>
        <v>HOMECENTER</v>
      </c>
      <c r="E101" s="3" t="str">
        <f>+$E$5</f>
        <v>G&amp;J</v>
      </c>
      <c r="F101" s="3" t="str">
        <f>+$F$5</f>
        <v>FERREACERO</v>
      </c>
    </row>
    <row r="102" spans="3:9" ht="24.75" customHeight="1" x14ac:dyDescent="0.25">
      <c r="C102" s="3" t="str">
        <f>+$D$5</f>
        <v>HOMECENTER</v>
      </c>
      <c r="D102" s="10">
        <v>1</v>
      </c>
      <c r="E102" s="12">
        <v>0.14285714285714285</v>
      </c>
      <c r="F102" s="12">
        <v>5</v>
      </c>
    </row>
    <row r="103" spans="3:9" ht="24.75" customHeight="1" x14ac:dyDescent="0.25">
      <c r="C103" s="3" t="str">
        <f>+$E$5</f>
        <v>G&amp;J</v>
      </c>
      <c r="D103" s="8">
        <v>7</v>
      </c>
      <c r="E103" s="11">
        <v>1</v>
      </c>
      <c r="F103" s="12">
        <v>9</v>
      </c>
    </row>
    <row r="104" spans="3:9" ht="24.75" customHeight="1" x14ac:dyDescent="0.25">
      <c r="C104" s="3" t="str">
        <f>+$F$5</f>
        <v>FERREACERO</v>
      </c>
      <c r="D104" s="13">
        <v>0.2</v>
      </c>
      <c r="E104" s="13">
        <v>0.1111111111111111</v>
      </c>
      <c r="F104" s="11">
        <v>1</v>
      </c>
    </row>
    <row r="105" spans="3:9" x14ac:dyDescent="0.25">
      <c r="C105" s="14" t="s">
        <v>7</v>
      </c>
      <c r="D105" s="15">
        <f t="shared" ref="D105" si="19">SUM(D102:D104)</f>
        <v>8.1999999999999993</v>
      </c>
      <c r="E105" s="15">
        <f t="shared" ref="E105" si="20">SUM(E102:E104)</f>
        <v>1.253968253968254</v>
      </c>
      <c r="F105" s="15">
        <f t="shared" ref="F105" si="21">SUM(F102:F104)</f>
        <v>15</v>
      </c>
    </row>
    <row r="107" spans="3:9" ht="21" customHeight="1" x14ac:dyDescent="0.25">
      <c r="C107" s="61" t="s">
        <v>8</v>
      </c>
      <c r="D107" s="62"/>
      <c r="E107" s="62"/>
      <c r="F107" s="63"/>
      <c r="H107" s="64" t="s">
        <v>35</v>
      </c>
    </row>
    <row r="108" spans="3:9" ht="19.5" customHeight="1" x14ac:dyDescent="0.25">
      <c r="C108" s="1"/>
      <c r="D108" s="3" t="str">
        <f>+$D$5</f>
        <v>HOMECENTER</v>
      </c>
      <c r="E108" s="3" t="str">
        <f>+$E$5</f>
        <v>G&amp;J</v>
      </c>
      <c r="F108" s="3" t="str">
        <f>+$F$5</f>
        <v>FERREACERO</v>
      </c>
      <c r="H108" s="64"/>
    </row>
    <row r="109" spans="3:9" ht="23.25" customHeight="1" x14ac:dyDescent="0.25">
      <c r="C109" s="3" t="str">
        <f>+$D$5</f>
        <v>HOMECENTER</v>
      </c>
      <c r="D109" s="16">
        <f>+D102/$D$105</f>
        <v>0.12195121951219513</v>
      </c>
      <c r="E109" s="16">
        <f>+E102/$E$105</f>
        <v>0.11392405063291139</v>
      </c>
      <c r="F109" s="16">
        <f>+F102/$F$105</f>
        <v>0.33333333333333331</v>
      </c>
      <c r="G109" s="17"/>
      <c r="H109" s="20">
        <f>+AVERAGE(D109:F109)</f>
        <v>0.18973620115947995</v>
      </c>
      <c r="I109" s="28"/>
    </row>
    <row r="110" spans="3:9" ht="23.25" customHeight="1" x14ac:dyDescent="0.25">
      <c r="C110" s="3" t="str">
        <f>+$E$5</f>
        <v>G&amp;J</v>
      </c>
      <c r="D110" s="16">
        <f>+D103/$D$105</f>
        <v>0.85365853658536595</v>
      </c>
      <c r="E110" s="16">
        <f>+E103/$E$105</f>
        <v>0.79746835443037978</v>
      </c>
      <c r="F110" s="16">
        <f>+F103/$F$105</f>
        <v>0.6</v>
      </c>
      <c r="G110" s="17"/>
      <c r="H110" s="20">
        <f>+AVERAGE(D110:F110)</f>
        <v>0.7503756303385819</v>
      </c>
      <c r="I110" s="28"/>
    </row>
    <row r="111" spans="3:9" ht="23.25" customHeight="1" x14ac:dyDescent="0.25">
      <c r="C111" s="3" t="str">
        <f>+$F$5</f>
        <v>FERREACERO</v>
      </c>
      <c r="D111" s="19">
        <f>+D104/$D$105</f>
        <v>2.4390243902439029E-2</v>
      </c>
      <c r="E111" s="19">
        <f>+E104/$E$105</f>
        <v>8.8607594936708861E-2</v>
      </c>
      <c r="F111" s="19">
        <f>+F104/$F$105</f>
        <v>6.6666666666666666E-2</v>
      </c>
      <c r="G111" s="17"/>
      <c r="H111" s="20">
        <f>+AVERAGE(D111:F111)</f>
        <v>5.9888168501938184E-2</v>
      </c>
      <c r="I111" s="28"/>
    </row>
    <row r="112" spans="3:9" x14ac:dyDescent="0.25">
      <c r="H112" s="36">
        <f>SUM(H109:H111)</f>
        <v>1</v>
      </c>
      <c r="I112" s="22"/>
    </row>
    <row r="114" spans="3:12" ht="19.5" customHeight="1" x14ac:dyDescent="0.25">
      <c r="C114" s="81" t="s">
        <v>45</v>
      </c>
      <c r="D114" s="81"/>
      <c r="E114" s="81"/>
      <c r="F114" s="81"/>
      <c r="G114" s="81"/>
      <c r="H114" s="81"/>
      <c r="I114" s="81"/>
      <c r="J114" s="81"/>
    </row>
    <row r="115" spans="3:12" ht="19.5" customHeight="1" x14ac:dyDescent="0.25">
      <c r="C115" s="82"/>
      <c r="D115" s="82"/>
      <c r="E115" s="82"/>
      <c r="F115" s="82"/>
      <c r="G115" s="82"/>
      <c r="H115" s="82"/>
      <c r="I115" s="82"/>
      <c r="J115" s="82"/>
    </row>
    <row r="116" spans="3:12" ht="51.75" customHeight="1" x14ac:dyDescent="0.25">
      <c r="C116" s="37"/>
      <c r="D116" s="3" t="str">
        <f>+C6</f>
        <v>PRONTA ENTREGA</v>
      </c>
      <c r="E116" s="3" t="str">
        <f>+C7</f>
        <v>PRECIOS COMODOS</v>
      </c>
      <c r="F116" s="3" t="str">
        <f>+C8</f>
        <v>CUMPLE LOS REQUERIMIENTOS TECNICOS</v>
      </c>
      <c r="G116" s="61" t="str">
        <f>+C9</f>
        <v>OFRECE MEJOR CALIDAD DE MATERIALES</v>
      </c>
      <c r="H116" s="63"/>
      <c r="I116" s="33" t="str">
        <f>+C10</f>
        <v>CORRECTO EMBALAJE DE LOS MATERIALES</v>
      </c>
      <c r="J116" s="33" t="str">
        <f>+C11</f>
        <v>DISPONIBILIDAD DE MATERIAL</v>
      </c>
    </row>
    <row r="117" spans="3:12" ht="44.25" customHeight="1" x14ac:dyDescent="0.25">
      <c r="C117" s="3" t="str">
        <f>+D116</f>
        <v>PRONTA ENTREGA</v>
      </c>
      <c r="D117" s="10">
        <v>1</v>
      </c>
      <c r="E117" s="12">
        <v>3</v>
      </c>
      <c r="F117" s="12">
        <v>3</v>
      </c>
      <c r="G117" s="55">
        <v>3</v>
      </c>
      <c r="H117" s="56"/>
      <c r="I117" s="12">
        <v>5</v>
      </c>
      <c r="J117" s="12">
        <v>3</v>
      </c>
    </row>
    <row r="118" spans="3:12" ht="44.25" customHeight="1" x14ac:dyDescent="0.25">
      <c r="C118" s="3" t="str">
        <f>+E116</f>
        <v>PRECIOS COMODOS</v>
      </c>
      <c r="D118" s="13">
        <v>0.33333333333333331</v>
      </c>
      <c r="E118" s="11">
        <v>1</v>
      </c>
      <c r="F118" s="12">
        <v>3</v>
      </c>
      <c r="G118" s="55">
        <v>0.2</v>
      </c>
      <c r="H118" s="56"/>
      <c r="I118" s="12">
        <v>3</v>
      </c>
      <c r="J118" s="12">
        <v>0.33333333333333331</v>
      </c>
    </row>
    <row r="119" spans="3:12" ht="44.25" customHeight="1" x14ac:dyDescent="0.25">
      <c r="C119" s="33" t="str">
        <f>+F116</f>
        <v>CUMPLE LOS REQUERIMIENTOS TECNICOS</v>
      </c>
      <c r="D119" s="13">
        <v>0.33333333333333331</v>
      </c>
      <c r="E119" s="13">
        <v>0.33333333333333331</v>
      </c>
      <c r="F119" s="11">
        <v>1</v>
      </c>
      <c r="G119" s="55">
        <v>5</v>
      </c>
      <c r="H119" s="56"/>
      <c r="I119" s="12">
        <v>5</v>
      </c>
      <c r="J119" s="12">
        <v>3</v>
      </c>
    </row>
    <row r="120" spans="3:12" ht="44.25" customHeight="1" x14ac:dyDescent="0.25">
      <c r="C120" s="33" t="str">
        <f>+G116</f>
        <v>OFRECE MEJOR CALIDAD DE MATERIALES</v>
      </c>
      <c r="D120" s="13">
        <v>0.33333333333333331</v>
      </c>
      <c r="E120" s="13">
        <v>5</v>
      </c>
      <c r="F120" s="13">
        <v>0.2</v>
      </c>
      <c r="G120" s="83">
        <v>1</v>
      </c>
      <c r="H120" s="84"/>
      <c r="I120" s="12">
        <v>3</v>
      </c>
      <c r="J120" s="12">
        <v>3</v>
      </c>
    </row>
    <row r="121" spans="3:12" ht="44.25" customHeight="1" x14ac:dyDescent="0.25">
      <c r="C121" s="33" t="str">
        <f>+I116</f>
        <v>CORRECTO EMBALAJE DE LOS MATERIALES</v>
      </c>
      <c r="D121" s="13">
        <v>0.2</v>
      </c>
      <c r="E121" s="13">
        <v>0.33333333333333331</v>
      </c>
      <c r="F121" s="13">
        <v>0.2</v>
      </c>
      <c r="G121" s="79">
        <v>0.33333333333333331</v>
      </c>
      <c r="H121" s="80"/>
      <c r="I121" s="11">
        <v>1</v>
      </c>
      <c r="J121" s="12">
        <v>0.14285714285714285</v>
      </c>
    </row>
    <row r="122" spans="3:12" ht="44.25" customHeight="1" x14ac:dyDescent="0.25">
      <c r="C122" s="3" t="str">
        <f>+J116</f>
        <v>DISPONIBILIDAD DE MATERIAL</v>
      </c>
      <c r="D122" s="13">
        <v>0.33333333333333331</v>
      </c>
      <c r="E122" s="13">
        <v>3</v>
      </c>
      <c r="F122" s="13">
        <v>0.33333333333333331</v>
      </c>
      <c r="G122" s="79">
        <v>0.33333333333333331</v>
      </c>
      <c r="H122" s="80"/>
      <c r="I122" s="13">
        <v>7</v>
      </c>
      <c r="J122" s="11">
        <v>1</v>
      </c>
    </row>
    <row r="123" spans="3:12" ht="26.25" customHeight="1" x14ac:dyDescent="0.25">
      <c r="C123" s="14" t="s">
        <v>7</v>
      </c>
      <c r="D123" s="38">
        <f>SUM(D117:D122)</f>
        <v>2.5333333333333332</v>
      </c>
      <c r="E123" s="38">
        <f>SUM(E117:E122)</f>
        <v>12.666666666666666</v>
      </c>
      <c r="F123" s="38">
        <f>SUM(F117:F122)</f>
        <v>7.7333333333333334</v>
      </c>
      <c r="G123" s="77">
        <f>SUM(G117:H122)</f>
        <v>9.8666666666666671</v>
      </c>
      <c r="H123" s="78"/>
      <c r="I123" s="38">
        <f>SUM(I117:I122)</f>
        <v>24</v>
      </c>
      <c r="J123" s="38">
        <f>SUM(J117:J122)</f>
        <v>10.476190476190476</v>
      </c>
    </row>
    <row r="124" spans="3:12" x14ac:dyDescent="0.25">
      <c r="C124" s="25"/>
      <c r="D124" s="25"/>
      <c r="E124" s="25"/>
      <c r="F124" s="25"/>
      <c r="G124" s="25"/>
      <c r="H124" s="25"/>
      <c r="I124" s="25"/>
      <c r="J124" s="25"/>
    </row>
    <row r="125" spans="3:12" ht="36.75" customHeight="1" x14ac:dyDescent="0.25">
      <c r="C125" s="67" t="s">
        <v>8</v>
      </c>
      <c r="D125" s="68"/>
      <c r="E125" s="68"/>
      <c r="F125" s="68"/>
      <c r="G125" s="68"/>
      <c r="H125" s="68"/>
      <c r="I125" s="68"/>
      <c r="J125" s="68"/>
    </row>
    <row r="126" spans="3:12" ht="66.75" customHeight="1" x14ac:dyDescent="0.25">
      <c r="C126" s="37"/>
      <c r="D126" s="33" t="str">
        <f>+D116</f>
        <v>PRONTA ENTREGA</v>
      </c>
      <c r="E126" s="33" t="str">
        <f t="shared" ref="E126:F126" si="22">+E116</f>
        <v>PRECIOS COMODOS</v>
      </c>
      <c r="F126" s="33" t="str">
        <f t="shared" si="22"/>
        <v>CUMPLE LOS REQUERIMIENTOS TECNICOS</v>
      </c>
      <c r="G126" s="61" t="str">
        <f>+G116</f>
        <v>OFRECE MEJOR CALIDAD DE MATERIALES</v>
      </c>
      <c r="H126" s="63"/>
      <c r="I126" s="33" t="str">
        <f>+I116</f>
        <v>CORRECTO EMBALAJE DE LOS MATERIALES</v>
      </c>
      <c r="J126" s="33" t="str">
        <f>+J116</f>
        <v>DISPONIBILIDAD DE MATERIAL</v>
      </c>
      <c r="L126" s="32" t="s">
        <v>12</v>
      </c>
    </row>
    <row r="127" spans="3:12" ht="47.25" customHeight="1" x14ac:dyDescent="0.25">
      <c r="C127" s="33" t="str">
        <f>+D126</f>
        <v>PRONTA ENTREGA</v>
      </c>
      <c r="D127" s="41">
        <f>+D117/$D$123</f>
        <v>0.39473684210526316</v>
      </c>
      <c r="E127" s="41">
        <f>+E117/$E$123</f>
        <v>0.23684210526315791</v>
      </c>
      <c r="F127" s="41">
        <f>+F117/$F$123</f>
        <v>0.38793103448275862</v>
      </c>
      <c r="G127" s="69">
        <f>+G117/$G$123</f>
        <v>0.30405405405405406</v>
      </c>
      <c r="H127" s="70"/>
      <c r="I127" s="41">
        <f>+I117/$I$123</f>
        <v>0.20833333333333334</v>
      </c>
      <c r="J127" s="41">
        <f>+J117/$J$123</f>
        <v>0.28636363636363638</v>
      </c>
      <c r="L127" s="18">
        <f>+AVERAGE(D127:J127)</f>
        <v>0.30304350093370053</v>
      </c>
    </row>
    <row r="128" spans="3:12" ht="47.25" customHeight="1" x14ac:dyDescent="0.25">
      <c r="C128" s="33" t="str">
        <f>+E126</f>
        <v>PRECIOS COMODOS</v>
      </c>
      <c r="D128" s="41">
        <f t="shared" ref="D128:D132" si="23">+D118/$D$123</f>
        <v>0.13157894736842105</v>
      </c>
      <c r="E128" s="42">
        <f t="shared" ref="E128:E132" si="24">+E118/$E$123</f>
        <v>7.8947368421052641E-2</v>
      </c>
      <c r="F128" s="41">
        <f t="shared" ref="F128:F132" si="25">+F118/$F$123</f>
        <v>0.38793103448275862</v>
      </c>
      <c r="G128" s="65">
        <f t="shared" ref="G128:G132" si="26">+G118/$G$123</f>
        <v>2.0270270270270271E-2</v>
      </c>
      <c r="H128" s="66"/>
      <c r="I128" s="41">
        <f t="shared" ref="I128:I132" si="27">+I118/$I$123</f>
        <v>0.125</v>
      </c>
      <c r="J128" s="42">
        <f t="shared" ref="J128:J132" si="28">+J118/$J$123</f>
        <v>3.1818181818181815E-2</v>
      </c>
      <c r="L128" s="18">
        <f t="shared" ref="L128:L132" si="29">+AVERAGE(D128:J128)</f>
        <v>0.12925763372678076</v>
      </c>
    </row>
    <row r="129" spans="3:12" ht="47.25" customHeight="1" x14ac:dyDescent="0.25">
      <c r="C129" s="33" t="str">
        <f>+F126</f>
        <v>CUMPLE LOS REQUERIMIENTOS TECNICOS</v>
      </c>
      <c r="D129" s="41">
        <f t="shared" si="23"/>
        <v>0.13157894736842105</v>
      </c>
      <c r="E129" s="42">
        <f t="shared" si="24"/>
        <v>2.6315789473684209E-2</v>
      </c>
      <c r="F129" s="41">
        <f t="shared" si="25"/>
        <v>0.12931034482758622</v>
      </c>
      <c r="G129" s="69">
        <f t="shared" si="26"/>
        <v>0.50675675675675669</v>
      </c>
      <c r="H129" s="70"/>
      <c r="I129" s="41">
        <f t="shared" si="27"/>
        <v>0.20833333333333334</v>
      </c>
      <c r="J129" s="41">
        <f t="shared" si="28"/>
        <v>0.28636363636363638</v>
      </c>
      <c r="L129" s="18">
        <f t="shared" si="29"/>
        <v>0.21477646802056963</v>
      </c>
    </row>
    <row r="130" spans="3:12" ht="47.25" customHeight="1" x14ac:dyDescent="0.25">
      <c r="C130" s="33" t="str">
        <f>+G126</f>
        <v>OFRECE MEJOR CALIDAD DE MATERIALES</v>
      </c>
      <c r="D130" s="41">
        <f t="shared" si="23"/>
        <v>0.13157894736842105</v>
      </c>
      <c r="E130" s="41">
        <f t="shared" si="24"/>
        <v>0.39473684210526316</v>
      </c>
      <c r="F130" s="42">
        <f t="shared" si="25"/>
        <v>2.5862068965517241E-2</v>
      </c>
      <c r="G130" s="69">
        <f t="shared" si="26"/>
        <v>0.10135135135135134</v>
      </c>
      <c r="H130" s="70"/>
      <c r="I130" s="41">
        <f t="shared" si="27"/>
        <v>0.125</v>
      </c>
      <c r="J130" s="41">
        <f t="shared" si="28"/>
        <v>0.28636363636363638</v>
      </c>
      <c r="L130" s="18">
        <f t="shared" si="29"/>
        <v>0.17748214102569818</v>
      </c>
    </row>
    <row r="131" spans="3:12" ht="47.25" customHeight="1" x14ac:dyDescent="0.25">
      <c r="C131" s="33" t="str">
        <f>+I126</f>
        <v>CORRECTO EMBALAJE DE LOS MATERIALES</v>
      </c>
      <c r="D131" s="42">
        <f t="shared" si="23"/>
        <v>7.8947368421052641E-2</v>
      </c>
      <c r="E131" s="42">
        <f t="shared" si="24"/>
        <v>2.6315789473684209E-2</v>
      </c>
      <c r="F131" s="42">
        <f t="shared" si="25"/>
        <v>2.5862068965517241E-2</v>
      </c>
      <c r="G131" s="65">
        <f t="shared" si="26"/>
        <v>3.3783783783783779E-2</v>
      </c>
      <c r="H131" s="66"/>
      <c r="I131" s="42">
        <f t="shared" si="27"/>
        <v>4.1666666666666664E-2</v>
      </c>
      <c r="J131" s="42">
        <f t="shared" si="28"/>
        <v>1.3636363636363636E-2</v>
      </c>
      <c r="L131" s="18">
        <f t="shared" si="29"/>
        <v>3.6702006824511364E-2</v>
      </c>
    </row>
    <row r="132" spans="3:12" ht="47.25" customHeight="1" x14ac:dyDescent="0.25">
      <c r="C132" s="33" t="str">
        <f>+J126</f>
        <v>DISPONIBILIDAD DE MATERIAL</v>
      </c>
      <c r="D132" s="41">
        <f t="shared" si="23"/>
        <v>0.13157894736842105</v>
      </c>
      <c r="E132" s="41">
        <f t="shared" si="24"/>
        <v>0.23684210526315791</v>
      </c>
      <c r="F132" s="42">
        <f t="shared" si="25"/>
        <v>4.3103448275862065E-2</v>
      </c>
      <c r="G132" s="65">
        <f t="shared" si="26"/>
        <v>3.3783783783783779E-2</v>
      </c>
      <c r="H132" s="66"/>
      <c r="I132" s="41">
        <f t="shared" si="27"/>
        <v>0.29166666666666669</v>
      </c>
      <c r="J132" s="42">
        <f t="shared" si="28"/>
        <v>9.5454545454545459E-2</v>
      </c>
      <c r="L132" s="18">
        <f t="shared" si="29"/>
        <v>0.1387382494687395</v>
      </c>
    </row>
    <row r="133" spans="3:12" ht="42.75" customHeight="1" thickBot="1" x14ac:dyDescent="0.3">
      <c r="C133" s="25"/>
      <c r="D133" s="25"/>
      <c r="E133" s="25"/>
      <c r="F133" s="25"/>
      <c r="G133" s="25"/>
      <c r="H133" s="25"/>
      <c r="I133" s="25"/>
      <c r="J133" s="25"/>
      <c r="L133" s="43">
        <f>SUM(L127:L132)</f>
        <v>0.99999999999999989</v>
      </c>
    </row>
    <row r="134" spans="3:12" ht="63" customHeight="1" x14ac:dyDescent="0.25">
      <c r="C134" s="108" t="s">
        <v>11</v>
      </c>
      <c r="D134" s="109"/>
      <c r="E134" s="109"/>
      <c r="F134" s="109"/>
      <c r="G134" s="109"/>
      <c r="H134" s="109"/>
      <c r="I134" s="110"/>
      <c r="J134" s="73" t="s">
        <v>12</v>
      </c>
      <c r="K134" s="74"/>
    </row>
    <row r="135" spans="3:12" ht="28.5" customHeight="1" x14ac:dyDescent="0.25">
      <c r="C135" s="107" t="str">
        <f>+$H$46</f>
        <v>VECTOR PRIORIDAD PRECIOS COMODOS</v>
      </c>
      <c r="D135" s="64" t="str">
        <f>+$H$46</f>
        <v>VECTOR PRIORIDAD PRECIOS COMODOS</v>
      </c>
      <c r="E135" s="64" t="str">
        <f>+H61</f>
        <v>VECTOR CUMPLIMIENTO REQUERIMIENTOS TECNICOS</v>
      </c>
      <c r="F135" s="64" t="str">
        <f>+H76</f>
        <v>VECTOR MEJOR CALIDAD DE MATERIALES</v>
      </c>
      <c r="G135" s="64" t="str">
        <f>+H91</f>
        <v>VECTOR CORRECTO EMBALAJE DE LOS MATERIALES</v>
      </c>
      <c r="H135" s="64"/>
      <c r="I135" s="115" t="str">
        <f>+H107</f>
        <v>VECTOR PRIORIDAD PRONTA ENTREGA</v>
      </c>
      <c r="J135" s="116">
        <f>+L127</f>
        <v>0.30304350093370053</v>
      </c>
      <c r="K135" s="117"/>
    </row>
    <row r="136" spans="3:12" ht="28.5" customHeight="1" x14ac:dyDescent="0.25">
      <c r="C136" s="107"/>
      <c r="D136" s="64"/>
      <c r="E136" s="64"/>
      <c r="F136" s="64"/>
      <c r="G136" s="64"/>
      <c r="H136" s="64"/>
      <c r="I136" s="115"/>
      <c r="J136" s="116">
        <f t="shared" ref="J136:J140" si="30">+L128</f>
        <v>0.12925763372678076</v>
      </c>
      <c r="K136" s="117"/>
    </row>
    <row r="137" spans="3:12" ht="22.5" customHeight="1" x14ac:dyDescent="0.25">
      <c r="C137" s="23">
        <f>+H33</f>
        <v>0.18973620115947995</v>
      </c>
      <c r="D137" s="51">
        <f>+H48</f>
        <v>6.8510223953261937E-2</v>
      </c>
      <c r="E137" s="51">
        <f>+H63</f>
        <v>7.1854706720870062E-2</v>
      </c>
      <c r="F137" s="51">
        <f>+H78</f>
        <v>0.72305449243666853</v>
      </c>
      <c r="G137" s="106">
        <f>+H93</f>
        <v>7.1433472860769912E-2</v>
      </c>
      <c r="H137" s="106"/>
      <c r="I137" s="53">
        <f>+H109</f>
        <v>0.18973620115947995</v>
      </c>
      <c r="J137" s="116">
        <f t="shared" si="30"/>
        <v>0.21477646802056963</v>
      </c>
      <c r="K137" s="117"/>
    </row>
    <row r="138" spans="3:12" ht="22.5" customHeight="1" x14ac:dyDescent="0.25">
      <c r="C138" s="23">
        <f>+H34</f>
        <v>0.7503756303385819</v>
      </c>
      <c r="D138" s="51">
        <f>+H49</f>
        <v>0.15489776046738071</v>
      </c>
      <c r="E138" s="51">
        <f t="shared" ref="E138:E139" si="31">+H64</f>
        <v>0.69653133414286472</v>
      </c>
      <c r="F138" s="51">
        <f t="shared" ref="F138:F139" si="32">+H79</f>
        <v>0.21572200959844481</v>
      </c>
      <c r="G138" s="106">
        <f t="shared" ref="G138:G139" si="33">+H94</f>
        <v>0.18040211349756399</v>
      </c>
      <c r="H138" s="106"/>
      <c r="I138" s="53">
        <f t="shared" ref="I138:I139" si="34">+H110</f>
        <v>0.7503756303385819</v>
      </c>
      <c r="J138" s="116">
        <f t="shared" si="30"/>
        <v>0.17748214102569818</v>
      </c>
      <c r="K138" s="117"/>
    </row>
    <row r="139" spans="3:12" ht="22.5" customHeight="1" thickBot="1" x14ac:dyDescent="0.3">
      <c r="C139" s="24">
        <f>+H35</f>
        <v>5.9888168501938184E-2</v>
      </c>
      <c r="D139" s="52">
        <f>+H50</f>
        <v>0.77659201557935731</v>
      </c>
      <c r="E139" s="52">
        <f t="shared" si="31"/>
        <v>0.23161395913626526</v>
      </c>
      <c r="F139" s="52">
        <f t="shared" si="32"/>
        <v>6.1223497964886707E-2</v>
      </c>
      <c r="G139" s="123">
        <f t="shared" si="33"/>
        <v>0.74816441364166619</v>
      </c>
      <c r="H139" s="123"/>
      <c r="I139" s="54">
        <f t="shared" si="34"/>
        <v>5.9888168501938184E-2</v>
      </c>
      <c r="J139" s="116">
        <f t="shared" si="30"/>
        <v>3.6702006824511364E-2</v>
      </c>
      <c r="K139" s="117"/>
    </row>
    <row r="140" spans="3:12" ht="24.75" customHeight="1" thickBot="1" x14ac:dyDescent="0.3">
      <c r="C140" s="25"/>
      <c r="D140" s="25"/>
      <c r="E140" s="25"/>
      <c r="F140" s="25"/>
      <c r="G140" s="25"/>
      <c r="H140" s="25"/>
      <c r="I140" s="25"/>
      <c r="J140" s="121">
        <f t="shared" si="30"/>
        <v>0.1387382494687395</v>
      </c>
      <c r="K140" s="122"/>
    </row>
    <row r="141" spans="3:12" x14ac:dyDescent="0.25">
      <c r="J141" s="111">
        <f>SUM(J135:K140)</f>
        <v>0.99999999999999989</v>
      </c>
      <c r="K141" s="112"/>
    </row>
    <row r="142" spans="3:12" ht="15.75" thickBot="1" x14ac:dyDescent="0.3"/>
    <row r="143" spans="3:12" ht="63" customHeight="1" x14ac:dyDescent="0.25">
      <c r="C143" s="39" t="s">
        <v>28</v>
      </c>
      <c r="D143" s="73" t="s">
        <v>12</v>
      </c>
      <c r="E143" s="74"/>
      <c r="F143" s="73" t="s">
        <v>12</v>
      </c>
      <c r="G143" s="120"/>
      <c r="H143" s="46" t="s">
        <v>49</v>
      </c>
    </row>
    <row r="144" spans="3:12" ht="22.5" customHeight="1" x14ac:dyDescent="0.25">
      <c r="C144" s="40" t="str">
        <f>+D5</f>
        <v>HOMECENTER</v>
      </c>
      <c r="D144" s="75">
        <v>0.2374192188</v>
      </c>
      <c r="E144" s="76"/>
      <c r="F144" s="113">
        <v>0.2374192188</v>
      </c>
      <c r="G144" s="114"/>
      <c r="H144" s="49">
        <v>2</v>
      </c>
    </row>
    <row r="145" spans="3:8" ht="22.5" customHeight="1" x14ac:dyDescent="0.25">
      <c r="C145" s="40" t="str">
        <f>+E5</f>
        <v>G&amp;J</v>
      </c>
      <c r="D145" s="75">
        <v>0.54886525259999996</v>
      </c>
      <c r="E145" s="76"/>
      <c r="F145" s="113">
        <v>0.54886525259999996</v>
      </c>
      <c r="G145" s="114"/>
      <c r="H145" s="48">
        <v>1</v>
      </c>
    </row>
    <row r="146" spans="3:8" ht="22.5" customHeight="1" thickBot="1" x14ac:dyDescent="0.3">
      <c r="C146" s="47" t="str">
        <f>+F5</f>
        <v>FERREACERO</v>
      </c>
      <c r="D146" s="59">
        <v>0.2137226066</v>
      </c>
      <c r="E146" s="60"/>
      <c r="F146" s="118">
        <v>0.2137226066</v>
      </c>
      <c r="G146" s="119"/>
      <c r="H146" s="50">
        <v>3</v>
      </c>
    </row>
    <row r="147" spans="3:8" x14ac:dyDescent="0.25">
      <c r="D147" s="71">
        <f>SUM(D144:E146)</f>
        <v>1.0000070779999999</v>
      </c>
      <c r="E147" s="72"/>
    </row>
  </sheetData>
  <mergeCells count="87">
    <mergeCell ref="F145:G145"/>
    <mergeCell ref="F146:G146"/>
    <mergeCell ref="F143:G143"/>
    <mergeCell ref="J140:K140"/>
    <mergeCell ref="G138:H138"/>
    <mergeCell ref="G139:H139"/>
    <mergeCell ref="J138:K138"/>
    <mergeCell ref="J139:K139"/>
    <mergeCell ref="C135:C136"/>
    <mergeCell ref="D135:D136"/>
    <mergeCell ref="C134:I134"/>
    <mergeCell ref="J141:K141"/>
    <mergeCell ref="F144:G144"/>
    <mergeCell ref="I135:I136"/>
    <mergeCell ref="J134:K134"/>
    <mergeCell ref="J135:K135"/>
    <mergeCell ref="J136:K136"/>
    <mergeCell ref="J137:K137"/>
    <mergeCell ref="G129:H129"/>
    <mergeCell ref="G130:H130"/>
    <mergeCell ref="F135:F136"/>
    <mergeCell ref="G135:H136"/>
    <mergeCell ref="G137:H137"/>
    <mergeCell ref="D19:E19"/>
    <mergeCell ref="F19:H19"/>
    <mergeCell ref="C53:H53"/>
    <mergeCell ref="C54:F54"/>
    <mergeCell ref="C61:F61"/>
    <mergeCell ref="H61:H62"/>
    <mergeCell ref="D20:E20"/>
    <mergeCell ref="C46:F46"/>
    <mergeCell ref="H46:H47"/>
    <mergeCell ref="C38:H38"/>
    <mergeCell ref="G6:I6"/>
    <mergeCell ref="G7:I7"/>
    <mergeCell ref="G8:I11"/>
    <mergeCell ref="F17:H17"/>
    <mergeCell ref="D18:E18"/>
    <mergeCell ref="F18:H18"/>
    <mergeCell ref="B6:B11"/>
    <mergeCell ref="B2:H2"/>
    <mergeCell ref="C39:F39"/>
    <mergeCell ref="C100:F100"/>
    <mergeCell ref="C24:F24"/>
    <mergeCell ref="F21:H21"/>
    <mergeCell ref="D21:E21"/>
    <mergeCell ref="F20:H20"/>
    <mergeCell ref="D4:F4"/>
    <mergeCell ref="C31:F31"/>
    <mergeCell ref="C23:H23"/>
    <mergeCell ref="C15:H15"/>
    <mergeCell ref="D16:E16"/>
    <mergeCell ref="F16:H16"/>
    <mergeCell ref="D17:E17"/>
    <mergeCell ref="H31:H32"/>
    <mergeCell ref="D147:E147"/>
    <mergeCell ref="E135:E136"/>
    <mergeCell ref="C99:H99"/>
    <mergeCell ref="D143:E143"/>
    <mergeCell ref="D144:E144"/>
    <mergeCell ref="D145:E145"/>
    <mergeCell ref="G123:H123"/>
    <mergeCell ref="G122:H122"/>
    <mergeCell ref="C114:J115"/>
    <mergeCell ref="G121:H121"/>
    <mergeCell ref="G120:H120"/>
    <mergeCell ref="G116:H116"/>
    <mergeCell ref="G117:H117"/>
    <mergeCell ref="C107:F107"/>
    <mergeCell ref="H107:H108"/>
    <mergeCell ref="G131:H131"/>
    <mergeCell ref="G118:H118"/>
    <mergeCell ref="G119:H119"/>
    <mergeCell ref="C68:H68"/>
    <mergeCell ref="C69:F69"/>
    <mergeCell ref="D146:E146"/>
    <mergeCell ref="C76:F76"/>
    <mergeCell ref="H76:H77"/>
    <mergeCell ref="C83:H83"/>
    <mergeCell ref="C84:F84"/>
    <mergeCell ref="C91:F91"/>
    <mergeCell ref="H91:H92"/>
    <mergeCell ref="G132:H132"/>
    <mergeCell ref="C125:J125"/>
    <mergeCell ref="G126:H126"/>
    <mergeCell ref="G127:H127"/>
    <mergeCell ref="G128:H128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SELECCION DE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57322</dc:creator>
  <cp:lastModifiedBy>57322</cp:lastModifiedBy>
  <dcterms:created xsi:type="dcterms:W3CDTF">2022-04-30T03:07:28Z</dcterms:created>
  <dcterms:modified xsi:type="dcterms:W3CDTF">2022-05-31T23:46:25Z</dcterms:modified>
</cp:coreProperties>
</file>