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HSEQ\Downloads\"/>
    </mc:Choice>
  </mc:AlternateContent>
  <xr:revisionPtr revIDLastSave="0" documentId="8_{975B5C8B-8A0E-4307-902D-90A6610D7BBE}" xr6:coauthVersionLast="47" xr6:coauthVersionMax="47" xr10:uidLastSave="{00000000-0000-0000-0000-000000000000}"/>
  <bookViews>
    <workbookView xWindow="-120" yWindow="-120" windowWidth="20730" windowHeight="11160" xr2:uid="{652471A2-D58C-4542-A1F7-1DF5E4B482C7}"/>
  </bookViews>
  <sheets>
    <sheet name="Hoja1" sheetId="1" r:id="rId1"/>
    <sheet name="Hoja2"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7" i="1" l="1"/>
  <c r="E52" i="1"/>
  <c r="E51" i="1"/>
  <c r="E50" i="1"/>
  <c r="E44" i="1"/>
  <c r="E48" i="1" s="1"/>
  <c r="E43" i="1"/>
  <c r="E47" i="1" s="1"/>
  <c r="E42" i="1"/>
  <c r="E46" i="1" s="1"/>
  <c r="F67" i="1"/>
  <c r="E71" i="1" s="1"/>
  <c r="E72" i="1"/>
  <c r="E73" i="1" l="1"/>
  <c r="E74" i="1" s="1"/>
</calcChain>
</file>

<file path=xl/sharedStrings.xml><?xml version="1.0" encoding="utf-8"?>
<sst xmlns="http://schemas.openxmlformats.org/spreadsheetml/2006/main" count="170" uniqueCount="125">
  <si>
    <t>Cargo</t>
  </si>
  <si>
    <t>Costos de Operación Recolección de datos</t>
  </si>
  <si>
    <t>Datos para Cálculo</t>
  </si>
  <si>
    <t>Valor</t>
  </si>
  <si>
    <t>Unidad</t>
  </si>
  <si>
    <t>dias</t>
  </si>
  <si>
    <t>horas</t>
  </si>
  <si>
    <t>Personas</t>
  </si>
  <si>
    <t>Ciudad a cubrir: Duitama, Boyacá</t>
  </si>
  <si>
    <t>Analisis Costo Parafiscales Personal</t>
  </si>
  <si>
    <t>Salario Recolector informacion</t>
  </si>
  <si>
    <t>Salario Analista Información</t>
  </si>
  <si>
    <t>Valor total por Analistas</t>
  </si>
  <si>
    <t>Valor total por Recolectores</t>
  </si>
  <si>
    <t>Dian</t>
  </si>
  <si>
    <t>Camara de comercio</t>
  </si>
  <si>
    <t>Empoduitama</t>
  </si>
  <si>
    <t>Alcaldia municipal de Duitama</t>
  </si>
  <si>
    <t>Dane</t>
  </si>
  <si>
    <t>Base de datos, Suscripción/mes</t>
  </si>
  <si>
    <t>Salario Analista Información Dia</t>
  </si>
  <si>
    <t>Salario Recolector informacion Dia</t>
  </si>
  <si>
    <t>Costo Analista</t>
  </si>
  <si>
    <t>Costo Recolectores</t>
  </si>
  <si>
    <t xml:space="preserve">Tiempo de trabajo: </t>
  </si>
  <si>
    <t xml:space="preserve">horas diarias: </t>
  </si>
  <si>
    <t>Datos Generales</t>
  </si>
  <si>
    <t>Costos de Bases de datos</t>
  </si>
  <si>
    <t>Costos de Personal</t>
  </si>
  <si>
    <t>Total</t>
  </si>
  <si>
    <t>Capacitaciones</t>
  </si>
  <si>
    <t>Modelo de trabajo, (horarios, labores y pagos</t>
  </si>
  <si>
    <t>Manejo de bases de datos</t>
  </si>
  <si>
    <t>Capacitacion Seguridad y salud en el trabajo</t>
  </si>
  <si>
    <t>Capacitacion en gestión de recurso Hidrico</t>
  </si>
  <si>
    <t>Duracion</t>
  </si>
  <si>
    <t>total</t>
  </si>
  <si>
    <t>Costo Capacitaciones</t>
  </si>
  <si>
    <t>Perfilación de Operación Recolección de datos</t>
  </si>
  <si>
    <t>Cargos necesarios para la labor</t>
  </si>
  <si>
    <t>Perfil de Cada Cargo:</t>
  </si>
  <si>
    <r>
      <t>Analista:</t>
    </r>
    <r>
      <rPr>
        <sz val="11"/>
        <color theme="1"/>
        <rFont val="Calibri"/>
        <family val="2"/>
        <scheme val="minor"/>
      </rPr>
      <t xml:space="preserve"> Profesional en Ingeniería industrial, administrador industrial, salud ocupacional con experiencia de dos años como jefe de áreas, manejo de personal, manejo de herramientas ofimáticas en línea, que se destaque por coordinar grupos de trabajo basados en el cumplimiento de metas que se le impartan</t>
    </r>
  </si>
  <si>
    <r>
      <t>Recolector</t>
    </r>
    <r>
      <rPr>
        <sz val="11"/>
        <color theme="1"/>
        <rFont val="Calibri"/>
        <family val="2"/>
        <scheme val="minor"/>
      </rPr>
      <t>: Tecnólogos en Sistemas y computación, tecnólogo en logística, tecnólogo industrial, practicantes de último año de carreras profesionales, candidatos a grado en facultades de ingenierías, experiencia en manejo de herramientas ofimáticas, con facilidades de desplazamientos de largas distancias, preferiblemente con su propio medio de transporte, en excelente condición física y disposición de tiempo para realizar las labores propuestas.</t>
    </r>
  </si>
  <si>
    <r>
      <t>·</t>
    </r>
    <r>
      <rPr>
        <sz val="7"/>
        <color theme="1"/>
        <rFont val="Times New Roman"/>
        <family val="1"/>
      </rPr>
      <t>         ANALISTA DE DATOS</t>
    </r>
  </si>
  <si>
    <r>
      <t>·</t>
    </r>
    <r>
      <rPr>
        <sz val="7"/>
        <color theme="1"/>
        <rFont val="Times New Roman"/>
        <family val="1"/>
      </rPr>
      <t>        RECOLECTOR DE BASES DE DATOS</t>
    </r>
  </si>
  <si>
    <t>Cantidad de Recolectores</t>
  </si>
  <si>
    <t>Cantidad de Analistas</t>
  </si>
  <si>
    <t>Cantidad de Coordinadores</t>
  </si>
  <si>
    <t>Salario Coordinador General</t>
  </si>
  <si>
    <t>Normal</t>
  </si>
  <si>
    <t>salario Con todas las prestaciones</t>
  </si>
  <si>
    <t>Costo Coordinador General</t>
  </si>
  <si>
    <t>Valor total por Coordinador</t>
  </si>
  <si>
    <t>Tiempo duracion</t>
  </si>
  <si>
    <t>Meses</t>
  </si>
  <si>
    <r>
      <t>Coordinador:</t>
    </r>
    <r>
      <rPr>
        <sz val="11"/>
        <color theme="1"/>
        <rFont val="Calibri"/>
        <family val="2"/>
        <scheme val="minor"/>
      </rPr>
      <t xml:space="preserve"> Profesional en Ingenieria Industrial, profesional en administracion industrial, profesional en administracion de empresas,  con experiencia en jefaturas de diferentes procesos, preferiblemente procesos logisticos y/o tecnologicos, con excelente manejos de herramientas ofimaticas y con experiencia en gerencia de proyectos.</t>
    </r>
  </si>
  <si>
    <t>Actividades</t>
  </si>
  <si>
    <t>Subactividades</t>
  </si>
  <si>
    <t>Fuente de financiación</t>
  </si>
  <si>
    <t>Responsables</t>
  </si>
  <si>
    <t>Meta</t>
  </si>
  <si>
    <t>Tiempos de ejecución</t>
  </si>
  <si>
    <t>Costos de ejecución</t>
  </si>
  <si>
    <t>Fuentes de Verificación</t>
  </si>
  <si>
    <t>Mes</t>
  </si>
  <si>
    <t xml:space="preserve">Capacitaciones </t>
  </si>
  <si>
    <t>Grupo de investigadores</t>
  </si>
  <si>
    <t xml:space="preserve">Contratista de capacitaciones </t>
  </si>
  <si>
    <t>Lista de asistencia y registro fotográfico.</t>
  </si>
  <si>
    <t>Plan piloto de implementación</t>
  </si>
  <si>
    <t>Alistamiento y preliminares</t>
  </si>
  <si>
    <t>Hacer cumplir todos los preliminares requeridos en el modelo</t>
  </si>
  <si>
    <t xml:space="preserve"> </t>
  </si>
  <si>
    <t>Organizar grupo de trabajo</t>
  </si>
  <si>
    <t xml:space="preserve">Concretar un grupo de trabajo ameno para implementar el modelo </t>
  </si>
  <si>
    <t>Establecer fechas</t>
  </si>
  <si>
    <t>Concretar fechas puntuales de cuándo se va implementar el modelo</t>
  </si>
  <si>
    <t>Listado de fechas</t>
  </si>
  <si>
    <t>Definir análisis y procesamiento de datos</t>
  </si>
  <si>
    <t>Demostrar el análisis y procesamiento de datos</t>
  </si>
  <si>
    <t>Cierre y conclusiones</t>
  </si>
  <si>
    <t>Obtener las conclusiones adecuadas para implementar el modelo</t>
  </si>
  <si>
    <t>Lineamientos de búsqueda de información</t>
  </si>
  <si>
    <t>Establecer fuentes de información</t>
  </si>
  <si>
    <t xml:space="preserve"> Utilizar las fuentes de información propuestas en el documento.</t>
  </si>
  <si>
    <t>Garantizar el acceso a la información</t>
  </si>
  <si>
    <t>Tener la información para cualquier acceso requerido.</t>
  </si>
  <si>
    <t>Definir frecuencias de medición</t>
  </si>
  <si>
    <t xml:space="preserve">Aplicar la frecuencia requerida para el modelo. </t>
  </si>
  <si>
    <t>Establecer protocolos de acceso</t>
  </si>
  <si>
    <t>Tener los protocolos de acceso en el momento de implementar.</t>
  </si>
  <si>
    <t>Definir manuales del manejo de datos</t>
  </si>
  <si>
    <t>Tener organizados los manuales del manejo de datos.</t>
  </si>
  <si>
    <t>Ajustes del modelo</t>
  </si>
  <si>
    <t>Identificar falencias del modelo, de acuerdo con el plan piloto</t>
  </si>
  <si>
    <t>Saber que se debe corregir en el modelo, antes de implementarlo.</t>
  </si>
  <si>
    <t>Establecer plan de trabajo de corrección y mejora</t>
  </si>
  <si>
    <t>Tener un plan de trabajo, para las correcciones del modelo.</t>
  </si>
  <si>
    <t>Validación del modelo ajustado</t>
  </si>
  <si>
    <t>Tener un plan de validación para el modelo.</t>
  </si>
  <si>
    <t>Capacitacion en gestion del recurso hidrico</t>
  </si>
  <si>
    <t>Capacitacion en modelo del trabajo</t>
  </si>
  <si>
    <t>Capacitacion en manejo de base de datos</t>
  </si>
  <si>
    <t>Capacitacion en seguridad y salud en el trabajo</t>
  </si>
  <si>
    <t>busca alinear a los colaboradores al modelo propuesto</t>
  </si>
  <si>
    <t>fortalecimiento de las capacidades de los profesionales</t>
  </si>
  <si>
    <t>permitirá aprender a crear, elaborar, gestionar, automatizar y clasificar datos</t>
  </si>
  <si>
    <t>ayudar a crear una cultura de seguridad preventiva</t>
  </si>
  <si>
    <t>Lideres del proyecto, Recolector de información</t>
  </si>
  <si>
    <t>Listas de chequeo</t>
  </si>
  <si>
    <t>Registro fotográfico, cumplimeinto de roles y responsabilidades</t>
  </si>
  <si>
    <t xml:space="preserve">Veracidad de los datos y eficiencia </t>
  </si>
  <si>
    <t>Eficacia: (resultado alcanzado*100)/resultado previsto</t>
  </si>
  <si>
    <t>Lista de verificacion, veracidad de la informacion</t>
  </si>
  <si>
    <t>Datos actualizados según fecha y hora</t>
  </si>
  <si>
    <t>cumplimiento de objetivos</t>
  </si>
  <si>
    <t>Veracidad de la informacion</t>
  </si>
  <si>
    <t>Evaluacion de manejo de datos</t>
  </si>
  <si>
    <t>(Resultado alcanzado * 100)/resulado previsto</t>
  </si>
  <si>
    <t>Ciclo PHVA</t>
  </si>
  <si>
    <t>Coordinador, analista y recolector de información</t>
  </si>
  <si>
    <t>Coodinador</t>
  </si>
  <si>
    <t xml:space="preserve">Coordinador </t>
  </si>
  <si>
    <t>Coordinador y Analista de información</t>
  </si>
  <si>
    <t xml:space="preserve">CRONOGRAMA DE DISEÑO DE IMPLEMENTACION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</si>
</sst>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64" formatCode="_-&quot;$&quot;\ * #,##0.00_-;\-&quot;$&quot;\ * #,##0.00_-;_-&quot;$&quot;\ * &quot;-&quot;??_-;_-@_-"/>
    <numFmt numFmtId="165" formatCode="_-* #,##0.00\ _$_-;\-* #,##0.00\ _$_-;_-* &quot;-&quot;??\ _$_-;_-@_-"/>
    <numFmt numFmtId="166" formatCode="_-* #,##0\ _$_-;\-* #,##0\ _$_-;_-* &quot;-&quot;??\ _$_-;_-@_-"/>
    <numFmt numFmtId="167" formatCode="_-&quot;$&quot;\ * #,##0_-;\-&quot;$&quot;\ * #,##0_-;_-&quot;$&quot;\ *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Symbol"/>
      <family val="1"/>
      <charset val="2"/>
    </font>
    <font>
      <sz val="7"/>
      <color theme="1"/>
      <name val="Times New Roman"/>
      <family val="1"/>
    </font>
    <font>
      <b/>
      <sz val="24"/>
      <color theme="1"/>
      <name val="Calibri"/>
      <family val="2"/>
      <scheme val="minor"/>
    </font>
    <font>
      <sz val="11"/>
      <color theme="1"/>
      <name val="Calibri"/>
      <family val="2"/>
      <charset val="204"/>
      <scheme val="minor"/>
    </font>
    <font>
      <sz val="12"/>
      <color theme="1"/>
      <name val="Times New Roman"/>
      <family val="1"/>
      <charset val="204"/>
    </font>
    <font>
      <b/>
      <sz val="10"/>
      <color rgb="FF000000"/>
      <name val="Arial"/>
      <family val="2"/>
      <charset val="204"/>
    </font>
    <font>
      <sz val="10"/>
      <color rgb="FF000000"/>
      <name val="Arial"/>
      <family val="2"/>
      <charset val="204"/>
    </font>
    <font>
      <sz val="10"/>
      <color theme="1"/>
      <name val="Arial"/>
      <family val="2"/>
      <charset val="204"/>
    </font>
    <font>
      <sz val="10"/>
      <name val="Arial"/>
      <family val="2"/>
      <charset val="204"/>
    </font>
    <font>
      <sz val="12"/>
      <name val="Times New Roman"/>
      <family val="1"/>
      <charset val="204"/>
    </font>
  </fonts>
  <fills count="5">
    <fill>
      <patternFill patternType="none"/>
    </fill>
    <fill>
      <patternFill patternType="gray125"/>
    </fill>
    <fill>
      <patternFill patternType="solid">
        <fgColor theme="6" tint="0.79998168889431442"/>
        <bgColor indexed="64"/>
      </patternFill>
    </fill>
    <fill>
      <patternFill patternType="solid">
        <fgColor rgb="FFFFE599"/>
        <bgColor indexed="64"/>
      </patternFill>
    </fill>
    <fill>
      <patternFill patternType="solid">
        <fgColor rgb="FFFFFFFF"/>
        <bgColor indexed="64"/>
      </patternFill>
    </fill>
  </fills>
  <borders count="3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theme="0"/>
      </top>
      <bottom/>
      <diagonal/>
    </border>
    <border>
      <left style="thin">
        <color theme="0"/>
      </left>
      <right style="thin">
        <color theme="0"/>
      </right>
      <top style="thin">
        <color indexed="64"/>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142">
    <xf numFmtId="0" fontId="0" fillId="0" borderId="0" xfId="0"/>
    <xf numFmtId="0" fontId="2" fillId="0" borderId="1" xfId="0" applyFont="1" applyBorder="1"/>
    <xf numFmtId="0" fontId="0" fillId="0" borderId="1" xfId="0" applyBorder="1" applyAlignment="1">
      <alignment horizontal="center" vertical="center"/>
    </xf>
    <xf numFmtId="166" fontId="0" fillId="0" borderId="1" xfId="1" applyNumberFormat="1" applyFont="1" applyBorder="1"/>
    <xf numFmtId="167" fontId="0" fillId="0" borderId="1" xfId="2" applyNumberFormat="1" applyFont="1" applyBorder="1" applyAlignment="1">
      <alignment horizontal="center" vertical="center"/>
    </xf>
    <xf numFmtId="166" fontId="2" fillId="0" borderId="1" xfId="1" applyNumberFormat="1" applyFont="1" applyBorder="1"/>
    <xf numFmtId="167" fontId="0" fillId="0" borderId="1" xfId="2" applyNumberFormat="1" applyFont="1" applyBorder="1"/>
    <xf numFmtId="166" fontId="2" fillId="0" borderId="1" xfId="1" applyNumberFormat="1" applyFont="1" applyBorder="1" applyAlignment="1">
      <alignment wrapText="1"/>
    </xf>
    <xf numFmtId="166" fontId="0" fillId="0" borderId="2" xfId="1" applyNumberFormat="1" applyFont="1" applyBorder="1"/>
    <xf numFmtId="166" fontId="2" fillId="0" borderId="4" xfId="1" applyNumberFormat="1" applyFont="1" applyBorder="1"/>
    <xf numFmtId="166" fontId="0" fillId="0" borderId="4" xfId="1" applyNumberFormat="1" applyFont="1" applyBorder="1"/>
    <xf numFmtId="166" fontId="2" fillId="0" borderId="2" xfId="1" applyNumberFormat="1" applyFont="1" applyBorder="1"/>
    <xf numFmtId="167" fontId="0" fillId="0" borderId="2" xfId="2" applyNumberFormat="1" applyFont="1" applyBorder="1"/>
    <xf numFmtId="166" fontId="2" fillId="0" borderId="3" xfId="1" applyNumberFormat="1" applyFont="1" applyBorder="1"/>
    <xf numFmtId="166" fontId="0" fillId="0" borderId="3" xfId="1" applyNumberFormat="1" applyFont="1" applyBorder="1"/>
    <xf numFmtId="0" fontId="2" fillId="0" borderId="2" xfId="0" applyFont="1" applyBorder="1"/>
    <xf numFmtId="166" fontId="2" fillId="2" borderId="3" xfId="1" applyNumberFormat="1" applyFont="1" applyFill="1" applyBorder="1"/>
    <xf numFmtId="0" fontId="0" fillId="0" borderId="2" xfId="0" applyBorder="1"/>
    <xf numFmtId="0" fontId="2" fillId="0" borderId="3" xfId="0" applyFont="1" applyBorder="1"/>
    <xf numFmtId="166" fontId="0" fillId="0" borderId="5" xfId="1" applyNumberFormat="1" applyFont="1" applyBorder="1"/>
    <xf numFmtId="167" fontId="0" fillId="0" borderId="4" xfId="2" applyNumberFormat="1" applyFont="1" applyBorder="1"/>
    <xf numFmtId="166" fontId="0" fillId="0" borderId="3" xfId="1" applyNumberFormat="1" applyFont="1" applyBorder="1" applyAlignment="1">
      <alignment horizontal="center" vertical="center"/>
    </xf>
    <xf numFmtId="0" fontId="0" fillId="0" borderId="2" xfId="2" applyNumberFormat="1" applyFont="1" applyBorder="1" applyAlignment="1">
      <alignment horizontal="center" vertical="center"/>
    </xf>
    <xf numFmtId="0" fontId="0" fillId="0" borderId="1" xfId="2" applyNumberFormat="1" applyFont="1" applyBorder="1" applyAlignment="1">
      <alignment horizontal="center" vertical="center"/>
    </xf>
    <xf numFmtId="0" fontId="0" fillId="0" borderId="4" xfId="2" applyNumberFormat="1" applyFont="1" applyBorder="1" applyAlignment="1">
      <alignment horizontal="center" vertical="center"/>
    </xf>
    <xf numFmtId="166" fontId="0" fillId="0" borderId="5" xfId="1" applyNumberFormat="1" applyFont="1" applyBorder="1" applyAlignment="1">
      <alignment horizontal="left" vertical="center"/>
    </xf>
    <xf numFmtId="167" fontId="0" fillId="0" borderId="2" xfId="2" applyNumberFormat="1" applyFont="1" applyBorder="1" applyAlignment="1">
      <alignment horizontal="center" vertical="center"/>
    </xf>
    <xf numFmtId="167" fontId="0" fillId="0" borderId="4" xfId="2" applyNumberFormat="1" applyFont="1" applyBorder="1" applyAlignment="1">
      <alignment horizontal="center" vertical="center"/>
    </xf>
    <xf numFmtId="167" fontId="0" fillId="0" borderId="5" xfId="2" applyNumberFormat="1" applyFont="1" applyBorder="1" applyAlignment="1">
      <alignment horizontal="center" vertical="center"/>
    </xf>
    <xf numFmtId="166" fontId="0" fillId="0" borderId="6" xfId="1" applyNumberFormat="1" applyFont="1" applyBorder="1"/>
    <xf numFmtId="0" fontId="0" fillId="0" borderId="0" xfId="0" applyAlignment="1">
      <alignment vertical="center"/>
    </xf>
    <xf numFmtId="0" fontId="3" fillId="0" borderId="0" xfId="0" applyFont="1" applyAlignment="1">
      <alignment horizontal="left" vertical="center" indent="5"/>
    </xf>
    <xf numFmtId="166" fontId="5" fillId="0" borderId="5" xfId="1" applyNumberFormat="1" applyFont="1" applyBorder="1" applyAlignment="1">
      <alignment horizontal="center"/>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9" fillId="0" borderId="21" xfId="0" applyFont="1" applyBorder="1" applyAlignment="1">
      <alignment horizontal="center" vertical="center" wrapText="1"/>
    </xf>
    <xf numFmtId="0" fontId="9" fillId="0" borderId="23" xfId="0" applyFont="1" applyBorder="1" applyAlignment="1">
      <alignment vertical="center" wrapText="1"/>
    </xf>
    <xf numFmtId="0" fontId="9" fillId="4" borderId="21" xfId="0" applyFont="1" applyFill="1" applyBorder="1" applyAlignment="1">
      <alignment horizontal="center" vertical="center" wrapText="1"/>
    </xf>
    <xf numFmtId="0" fontId="8" fillId="0" borderId="2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1"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6" xfId="0" applyFont="1" applyBorder="1" applyAlignment="1">
      <alignment vertical="center" wrapText="1"/>
    </xf>
    <xf numFmtId="0" fontId="9" fillId="0" borderId="18" xfId="0" applyFont="1" applyBorder="1" applyAlignment="1">
      <alignment vertical="center" wrapText="1"/>
    </xf>
    <xf numFmtId="6" fontId="9" fillId="0" borderId="16" xfId="0" applyNumberFormat="1" applyFont="1" applyBorder="1" applyAlignment="1">
      <alignment horizontal="center" vertical="center" wrapText="1"/>
    </xf>
    <xf numFmtId="6" fontId="9" fillId="0" borderId="18" xfId="0" applyNumberFormat="1"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1" xfId="0" applyFont="1" applyBorder="1" applyAlignment="1">
      <alignment horizontal="center" vertical="center" wrapText="1"/>
    </xf>
    <xf numFmtId="6" fontId="9" fillId="0" borderId="26" xfId="0" applyNumberFormat="1" applyFont="1" applyBorder="1" applyAlignment="1">
      <alignment horizontal="center" vertical="center" wrapText="1"/>
    </xf>
    <xf numFmtId="6" fontId="9" fillId="0" borderId="27" xfId="0" applyNumberFormat="1" applyFont="1" applyBorder="1" applyAlignment="1">
      <alignment horizontal="center" vertical="center" wrapText="1"/>
    </xf>
    <xf numFmtId="6" fontId="9" fillId="0" borderId="24" xfId="0" applyNumberFormat="1" applyFont="1" applyBorder="1" applyAlignment="1">
      <alignment horizontal="center" vertical="center" wrapText="1"/>
    </xf>
    <xf numFmtId="6" fontId="9" fillId="0" borderId="21" xfId="0" applyNumberFormat="1" applyFont="1" applyBorder="1" applyAlignment="1">
      <alignment horizontal="center" vertical="center" wrapText="1"/>
    </xf>
    <xf numFmtId="0" fontId="9" fillId="0" borderId="17" xfId="0" applyFont="1" applyBorder="1" applyAlignment="1">
      <alignment vertical="center" wrapText="1"/>
    </xf>
    <xf numFmtId="0" fontId="9" fillId="3" borderId="23"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0" borderId="16" xfId="0" applyFont="1" applyBorder="1" applyAlignment="1">
      <alignment horizontal="justify" vertical="center" wrapText="1"/>
    </xf>
    <xf numFmtId="0" fontId="9" fillId="0" borderId="18" xfId="0" applyFont="1" applyBorder="1" applyAlignment="1">
      <alignment horizontal="justify" vertical="center" wrapText="1"/>
    </xf>
    <xf numFmtId="0" fontId="6" fillId="0" borderId="16" xfId="0" applyFont="1" applyBorder="1" applyAlignment="1">
      <alignment vertical="center" wrapText="1"/>
    </xf>
    <xf numFmtId="0" fontId="6" fillId="0" borderId="18" xfId="0" applyFont="1" applyBorder="1" applyAlignment="1">
      <alignment vertical="center" wrapText="1"/>
    </xf>
    <xf numFmtId="0" fontId="9" fillId="4" borderId="23"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6" xfId="0" applyFont="1" applyFill="1" applyBorder="1" applyAlignment="1">
      <alignment horizontal="justify" vertical="center" wrapText="1"/>
    </xf>
    <xf numFmtId="0" fontId="9" fillId="4" borderId="18" xfId="0" applyFont="1" applyFill="1" applyBorder="1" applyAlignment="1">
      <alignment horizontal="justify" vertical="center" wrapText="1"/>
    </xf>
    <xf numFmtId="0" fontId="9" fillId="0" borderId="29" xfId="0" applyFont="1" applyBorder="1" applyAlignment="1">
      <alignment horizontal="center" vertical="center" wrapText="1"/>
    </xf>
    <xf numFmtId="0" fontId="9" fillId="3" borderId="26"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6" xfId="0" applyFont="1" applyFill="1" applyBorder="1" applyAlignment="1">
      <alignment horizontal="justify" vertical="center" wrapText="1"/>
    </xf>
    <xf numFmtId="0" fontId="9" fillId="4" borderId="27" xfId="0" applyFont="1" applyFill="1" applyBorder="1" applyAlignment="1">
      <alignment horizontal="justify" vertical="center" wrapText="1"/>
    </xf>
    <xf numFmtId="0" fontId="9" fillId="4" borderId="24" xfId="0" applyFont="1" applyFill="1" applyBorder="1" applyAlignment="1">
      <alignment horizontal="justify" vertical="center" wrapText="1"/>
    </xf>
    <xf numFmtId="0" fontId="9" fillId="4" borderId="21" xfId="0" applyFont="1" applyFill="1" applyBorder="1" applyAlignment="1">
      <alignment horizontal="justify"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9" fillId="3" borderId="16" xfId="0" applyFont="1" applyFill="1" applyBorder="1" applyAlignment="1">
      <alignment vertical="center" wrapText="1"/>
    </xf>
    <xf numFmtId="0" fontId="9" fillId="3" borderId="18" xfId="0" applyFont="1" applyFill="1" applyBorder="1" applyAlignment="1">
      <alignment vertical="center" wrapText="1"/>
    </xf>
    <xf numFmtId="0" fontId="9" fillId="0" borderId="16" xfId="0" applyFont="1" applyBorder="1" applyAlignment="1">
      <alignment vertical="center" wrapText="1"/>
    </xf>
    <xf numFmtId="0" fontId="9" fillId="0" borderId="18" xfId="0" applyFont="1" applyBorder="1" applyAlignment="1">
      <alignment vertical="center" wrapText="1"/>
    </xf>
    <xf numFmtId="0" fontId="9" fillId="0" borderId="28" xfId="0" applyFont="1" applyBorder="1" applyAlignment="1">
      <alignment vertical="center" wrapText="1"/>
    </xf>
    <xf numFmtId="0" fontId="9" fillId="0" borderId="22" xfId="0" applyFont="1" applyBorder="1" applyAlignment="1">
      <alignment vertical="center" wrapText="1"/>
    </xf>
    <xf numFmtId="0" fontId="9" fillId="0" borderId="24" xfId="0" applyFont="1" applyBorder="1" applyAlignment="1">
      <alignment vertical="center" wrapText="1"/>
    </xf>
    <xf numFmtId="0" fontId="9" fillId="0" borderId="21" xfId="0" applyFont="1" applyBorder="1" applyAlignment="1">
      <alignment vertical="center" wrapText="1"/>
    </xf>
    <xf numFmtId="0" fontId="9" fillId="0" borderId="0" xfId="0" applyFont="1" applyBorder="1" applyAlignment="1">
      <alignment vertical="center" wrapText="1"/>
    </xf>
    <xf numFmtId="0" fontId="9" fillId="0" borderId="17" xfId="0" applyFont="1" applyBorder="1" applyAlignment="1">
      <alignment vertical="center" wrapText="1"/>
    </xf>
    <xf numFmtId="0" fontId="9" fillId="0" borderId="0" xfId="0" applyFont="1" applyBorder="1" applyAlignment="1">
      <alignment vertical="center"/>
    </xf>
    <xf numFmtId="0" fontId="7" fillId="0" borderId="0" xfId="0" applyFont="1" applyBorder="1" applyAlignment="1">
      <alignment vertical="center"/>
    </xf>
    <xf numFmtId="0" fontId="0" fillId="0" borderId="0" xfId="0" applyBorder="1" applyAlignment="1"/>
    <xf numFmtId="0" fontId="6" fillId="0" borderId="0" xfId="0" applyFont="1" applyBorder="1" applyAlignment="1">
      <alignment vertical="center"/>
    </xf>
    <xf numFmtId="0" fontId="6" fillId="0" borderId="17" xfId="0" applyFont="1" applyBorder="1" applyAlignment="1">
      <alignment horizontal="center"/>
    </xf>
    <xf numFmtId="0" fontId="6" fillId="0" borderId="18" xfId="0" applyFont="1" applyBorder="1" applyAlignment="1">
      <alignment horizontal="center"/>
    </xf>
    <xf numFmtId="0" fontId="10" fillId="0" borderId="15" xfId="0" applyFont="1" applyBorder="1" applyAlignment="1">
      <alignment horizontal="center" vertical="center" wrapText="1"/>
    </xf>
    <xf numFmtId="0" fontId="11" fillId="0" borderId="21" xfId="0" applyFont="1" applyBorder="1" applyAlignment="1">
      <alignment horizontal="center" vertical="center" wrapText="1"/>
    </xf>
    <xf numFmtId="0" fontId="12" fillId="0" borderId="15"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19" xfId="0" applyFont="1" applyBorder="1" applyAlignment="1">
      <alignment horizontal="center" vertical="center" wrapText="1"/>
    </xf>
    <xf numFmtId="0" fontId="7" fillId="0" borderId="0" xfId="0" applyFont="1" applyAlignment="1">
      <alignment wrapText="1"/>
    </xf>
    <xf numFmtId="0" fontId="7" fillId="0" borderId="19" xfId="0" applyFont="1" applyBorder="1" applyAlignment="1">
      <alignment horizontal="center" wrapText="1"/>
    </xf>
    <xf numFmtId="0" fontId="7" fillId="0" borderId="25" xfId="0" applyFont="1" applyBorder="1" applyAlignment="1">
      <alignment horizontal="center" wrapText="1"/>
    </xf>
    <xf numFmtId="0" fontId="7"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6" fontId="9" fillId="4" borderId="26" xfId="0" applyNumberFormat="1" applyFont="1" applyFill="1" applyBorder="1" applyAlignment="1">
      <alignment horizontal="center" vertical="center" wrapText="1"/>
    </xf>
    <xf numFmtId="6" fontId="6" fillId="0" borderId="16" xfId="0" applyNumberFormat="1" applyFont="1" applyBorder="1" applyAlignment="1">
      <alignment horizontal="center"/>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6" fillId="0" borderId="0" xfId="0" applyFont="1" applyBorder="1" applyAlignment="1"/>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CFFFC-DD04-4251-80D1-A9F4BAF45499}">
  <dimension ref="D1:H74"/>
  <sheetViews>
    <sheetView tabSelected="1" topLeftCell="B59" zoomScale="120" zoomScaleNormal="120" workbookViewId="0">
      <selection activeCell="F73" sqref="F73"/>
    </sheetView>
  </sheetViews>
  <sheetFormatPr baseColWidth="10" defaultRowHeight="15" x14ac:dyDescent="0.25"/>
  <cols>
    <col min="1" max="3" width="11.42578125" style="3"/>
    <col min="4" max="4" width="44.140625" style="3" customWidth="1"/>
    <col min="5" max="5" width="35.5703125" style="3" customWidth="1"/>
    <col min="6" max="6" width="14.42578125" style="3" bestFit="1" customWidth="1"/>
    <col min="7" max="7" width="13" style="3" bestFit="1" customWidth="1"/>
    <col min="8" max="9" width="12" style="3" bestFit="1" customWidth="1"/>
    <col min="10" max="10" width="19.7109375" style="3" bestFit="1" customWidth="1"/>
    <col min="11" max="11" width="13.140625" style="3" bestFit="1" customWidth="1"/>
    <col min="12" max="12" width="12" style="3" bestFit="1" customWidth="1"/>
    <col min="13" max="15" width="13" style="3" bestFit="1" customWidth="1"/>
    <col min="16" max="17" width="12" style="3" bestFit="1" customWidth="1"/>
    <col min="18" max="18" width="14.5703125" style="3" bestFit="1" customWidth="1"/>
    <col min="19" max="16384" width="11.42578125" style="3"/>
  </cols>
  <sheetData>
    <row r="1" spans="4:8" x14ac:dyDescent="0.25">
      <c r="D1" s="10"/>
    </row>
    <row r="2" spans="4:8" x14ac:dyDescent="0.25">
      <c r="D2" s="10"/>
    </row>
    <row r="3" spans="4:8" x14ac:dyDescent="0.25">
      <c r="D3" s="10"/>
    </row>
    <row r="4" spans="4:8" x14ac:dyDescent="0.25">
      <c r="D4" s="10"/>
    </row>
    <row r="5" spans="4:8" x14ac:dyDescent="0.25">
      <c r="D5" s="30" t="s">
        <v>38</v>
      </c>
    </row>
    <row r="6" spans="4:8" x14ac:dyDescent="0.25">
      <c r="D6" s="30"/>
    </row>
    <row r="7" spans="4:8" x14ac:dyDescent="0.25">
      <c r="D7" s="30" t="s">
        <v>39</v>
      </c>
    </row>
    <row r="8" spans="4:8" x14ac:dyDescent="0.25">
      <c r="D8" s="31" t="s">
        <v>43</v>
      </c>
    </row>
    <row r="9" spans="4:8" x14ac:dyDescent="0.25">
      <c r="D9" s="31" t="s">
        <v>44</v>
      </c>
    </row>
    <row r="10" spans="4:8" x14ac:dyDescent="0.25">
      <c r="D10"/>
    </row>
    <row r="11" spans="4:8" x14ac:dyDescent="0.25">
      <c r="D11" s="30" t="s">
        <v>40</v>
      </c>
    </row>
    <row r="12" spans="4:8" x14ac:dyDescent="0.25">
      <c r="D12" s="30"/>
    </row>
    <row r="13" spans="4:8" ht="66.75" customHeight="1" x14ac:dyDescent="0.25">
      <c r="D13" s="33" t="s">
        <v>41</v>
      </c>
      <c r="E13" s="34"/>
      <c r="F13" s="34"/>
      <c r="G13" s="34"/>
      <c r="H13" s="35"/>
    </row>
    <row r="15" spans="4:8" ht="58.5" customHeight="1" x14ac:dyDescent="0.25">
      <c r="D15" s="36" t="s">
        <v>42</v>
      </c>
      <c r="E15" s="37"/>
      <c r="F15" s="37"/>
      <c r="G15" s="37"/>
      <c r="H15" s="38"/>
    </row>
    <row r="17" spans="4:8" ht="15" customHeight="1" x14ac:dyDescent="0.25">
      <c r="D17" s="39" t="s">
        <v>55</v>
      </c>
      <c r="E17" s="40"/>
      <c r="F17" s="40"/>
      <c r="G17" s="40"/>
      <c r="H17" s="41"/>
    </row>
    <row r="18" spans="4:8" x14ac:dyDescent="0.25">
      <c r="D18" s="33"/>
      <c r="E18" s="34"/>
      <c r="F18" s="34"/>
      <c r="G18" s="34"/>
      <c r="H18" s="35"/>
    </row>
    <row r="19" spans="4:8" x14ac:dyDescent="0.25">
      <c r="D19" s="33"/>
      <c r="E19" s="34"/>
      <c r="F19" s="34"/>
      <c r="G19" s="34"/>
      <c r="H19" s="35"/>
    </row>
    <row r="20" spans="4:8" x14ac:dyDescent="0.25">
      <c r="D20" s="33"/>
      <c r="E20" s="34"/>
      <c r="F20" s="34"/>
      <c r="G20" s="34"/>
      <c r="H20" s="35"/>
    </row>
    <row r="21" spans="4:8" x14ac:dyDescent="0.25">
      <c r="D21" s="10"/>
    </row>
    <row r="22" spans="4:8" x14ac:dyDescent="0.25">
      <c r="D22" s="18" t="s">
        <v>1</v>
      </c>
      <c r="E22" s="2"/>
      <c r="F22" s="2"/>
    </row>
    <row r="23" spans="4:8" x14ac:dyDescent="0.25">
      <c r="D23" s="17"/>
      <c r="E23" s="2"/>
      <c r="F23" s="2"/>
    </row>
    <row r="24" spans="4:8" x14ac:dyDescent="0.25">
      <c r="D24" s="1" t="s">
        <v>2</v>
      </c>
      <c r="E24" s="2" t="s">
        <v>3</v>
      </c>
      <c r="F24" s="2" t="s">
        <v>4</v>
      </c>
      <c r="G24" s="3" t="s">
        <v>53</v>
      </c>
    </row>
    <row r="25" spans="4:8" x14ac:dyDescent="0.25">
      <c r="D25" s="1" t="s">
        <v>24</v>
      </c>
      <c r="E25" s="2">
        <v>3</v>
      </c>
      <c r="F25" s="2" t="s">
        <v>5</v>
      </c>
    </row>
    <row r="26" spans="4:8" x14ac:dyDescent="0.25">
      <c r="D26" s="1" t="s">
        <v>25</v>
      </c>
      <c r="E26" s="2">
        <v>8</v>
      </c>
      <c r="F26" s="2" t="s">
        <v>6</v>
      </c>
    </row>
    <row r="27" spans="4:8" x14ac:dyDescent="0.25">
      <c r="D27" s="1" t="s">
        <v>46</v>
      </c>
      <c r="E27" s="2">
        <v>2</v>
      </c>
      <c r="F27" s="2" t="s">
        <v>7</v>
      </c>
      <c r="G27" s="3">
        <v>3</v>
      </c>
      <c r="H27" s="3" t="s">
        <v>54</v>
      </c>
    </row>
    <row r="28" spans="4:8" x14ac:dyDescent="0.25">
      <c r="D28" s="1" t="s">
        <v>47</v>
      </c>
      <c r="E28" s="2">
        <v>1</v>
      </c>
      <c r="F28" s="2" t="s">
        <v>7</v>
      </c>
      <c r="G28" s="3">
        <v>3</v>
      </c>
      <c r="H28" s="3" t="s">
        <v>54</v>
      </c>
    </row>
    <row r="29" spans="4:8" x14ac:dyDescent="0.25">
      <c r="D29" s="1" t="s">
        <v>45</v>
      </c>
      <c r="E29" s="2">
        <v>4</v>
      </c>
      <c r="F29" s="2" t="s">
        <v>7</v>
      </c>
      <c r="G29" s="3">
        <v>1</v>
      </c>
      <c r="H29" s="3" t="s">
        <v>54</v>
      </c>
    </row>
    <row r="30" spans="4:8" x14ac:dyDescent="0.25">
      <c r="D30" s="1" t="s">
        <v>8</v>
      </c>
      <c r="E30" s="2"/>
      <c r="F30" s="2"/>
    </row>
    <row r="31" spans="4:8" x14ac:dyDescent="0.25">
      <c r="D31" s="1"/>
      <c r="E31" s="2" t="s">
        <v>49</v>
      </c>
      <c r="F31" s="2"/>
    </row>
    <row r="32" spans="4:8" x14ac:dyDescent="0.25">
      <c r="D32" s="1" t="s">
        <v>11</v>
      </c>
      <c r="E32" s="4">
        <v>1550000</v>
      </c>
      <c r="F32" s="2"/>
    </row>
    <row r="33" spans="4:6" x14ac:dyDescent="0.25">
      <c r="D33" s="1" t="s">
        <v>10</v>
      </c>
      <c r="E33" s="4">
        <v>1160000</v>
      </c>
      <c r="F33" s="2"/>
    </row>
    <row r="34" spans="4:6" x14ac:dyDescent="0.25">
      <c r="D34" s="5" t="s">
        <v>48</v>
      </c>
      <c r="E34" s="4">
        <v>1750000</v>
      </c>
    </row>
    <row r="35" spans="4:6" x14ac:dyDescent="0.25">
      <c r="D35" s="5" t="s">
        <v>9</v>
      </c>
    </row>
    <row r="36" spans="4:6" x14ac:dyDescent="0.25">
      <c r="D36" s="9"/>
      <c r="E36" s="10"/>
    </row>
    <row r="37" spans="4:6" x14ac:dyDescent="0.25">
      <c r="D37" s="13" t="s">
        <v>0</v>
      </c>
      <c r="E37" s="16" t="s">
        <v>50</v>
      </c>
    </row>
    <row r="38" spans="4:6" x14ac:dyDescent="0.25">
      <c r="D38" s="15" t="s">
        <v>11</v>
      </c>
      <c r="E38" s="12">
        <v>2402993.7797176004</v>
      </c>
    </row>
    <row r="39" spans="4:6" x14ac:dyDescent="0.25">
      <c r="D39" s="1" t="s">
        <v>10</v>
      </c>
      <c r="E39" s="6">
        <v>1839997.7357176</v>
      </c>
    </row>
    <row r="40" spans="4:6" x14ac:dyDescent="0.25">
      <c r="D40" s="1" t="s">
        <v>48</v>
      </c>
      <c r="E40" s="6">
        <v>2691709.6997176004</v>
      </c>
    </row>
    <row r="41" spans="4:6" x14ac:dyDescent="0.25">
      <c r="D41" s="5"/>
      <c r="E41" s="6"/>
    </row>
    <row r="42" spans="4:6" x14ac:dyDescent="0.25">
      <c r="D42" s="1" t="s">
        <v>20</v>
      </c>
      <c r="E42" s="6">
        <f>E38/30</f>
        <v>80099.792657253347</v>
      </c>
    </row>
    <row r="43" spans="4:6" x14ac:dyDescent="0.25">
      <c r="D43" s="1" t="s">
        <v>21</v>
      </c>
      <c r="E43" s="6">
        <f>E39/30</f>
        <v>61333.257857253331</v>
      </c>
    </row>
    <row r="44" spans="4:6" x14ac:dyDescent="0.25">
      <c r="D44" s="1" t="s">
        <v>48</v>
      </c>
      <c r="E44" s="6">
        <f>E40/30</f>
        <v>89723.656657253348</v>
      </c>
    </row>
    <row r="45" spans="4:6" x14ac:dyDescent="0.25">
      <c r="D45" s="5"/>
      <c r="E45" s="6"/>
    </row>
    <row r="46" spans="4:6" x14ac:dyDescent="0.25">
      <c r="D46" s="7" t="s">
        <v>22</v>
      </c>
      <c r="E46" s="6">
        <f>E42*E27</f>
        <v>160199.58531450669</v>
      </c>
    </row>
    <row r="47" spans="4:6" x14ac:dyDescent="0.25">
      <c r="D47" s="7" t="s">
        <v>23</v>
      </c>
      <c r="E47" s="6">
        <f>E43*E29</f>
        <v>245333.03142901332</v>
      </c>
    </row>
    <row r="48" spans="4:6" x14ac:dyDescent="0.25">
      <c r="D48" s="7" t="s">
        <v>51</v>
      </c>
      <c r="E48" s="6">
        <f>E44*E28</f>
        <v>89723.656657253348</v>
      </c>
    </row>
    <row r="49" spans="4:6" x14ac:dyDescent="0.25">
      <c r="D49" s="5"/>
      <c r="E49" s="6"/>
    </row>
    <row r="50" spans="4:6" x14ac:dyDescent="0.25">
      <c r="D50" s="5" t="s">
        <v>12</v>
      </c>
      <c r="E50" s="6">
        <f>E38*E27*G27</f>
        <v>14417962.678305604</v>
      </c>
    </row>
    <row r="51" spans="4:6" x14ac:dyDescent="0.25">
      <c r="D51" s="5" t="s">
        <v>13</v>
      </c>
      <c r="E51" s="6">
        <f>E39*E29*G29</f>
        <v>7359990.9428703999</v>
      </c>
    </row>
    <row r="52" spans="4:6" x14ac:dyDescent="0.25">
      <c r="D52" s="5" t="s">
        <v>52</v>
      </c>
      <c r="E52" s="6">
        <f>E40*E28*G28</f>
        <v>8075129.0991528016</v>
      </c>
    </row>
    <row r="53" spans="4:6" x14ac:dyDescent="0.25">
      <c r="D53" s="5"/>
    </row>
    <row r="54" spans="4:6" x14ac:dyDescent="0.25">
      <c r="D54" s="9"/>
      <c r="E54" s="10"/>
    </row>
    <row r="55" spans="4:6" x14ac:dyDescent="0.25">
      <c r="D55" s="13" t="s">
        <v>19</v>
      </c>
      <c r="E55" s="14" t="s">
        <v>3</v>
      </c>
    </row>
    <row r="56" spans="4:6" x14ac:dyDescent="0.25">
      <c r="D56" s="11" t="s">
        <v>14</v>
      </c>
      <c r="E56" s="12">
        <v>190000</v>
      </c>
    </row>
    <row r="57" spans="4:6" x14ac:dyDescent="0.25">
      <c r="D57" s="5" t="s">
        <v>15</v>
      </c>
      <c r="E57" s="6">
        <v>560000</v>
      </c>
    </row>
    <row r="58" spans="4:6" x14ac:dyDescent="0.25">
      <c r="D58" s="5" t="s">
        <v>16</v>
      </c>
      <c r="E58" s="6">
        <v>58000</v>
      </c>
    </row>
    <row r="59" spans="4:6" x14ac:dyDescent="0.25">
      <c r="D59" s="5" t="s">
        <v>17</v>
      </c>
      <c r="E59" s="6">
        <v>17000</v>
      </c>
    </row>
    <row r="60" spans="4:6" x14ac:dyDescent="0.25">
      <c r="D60" s="5" t="s">
        <v>18</v>
      </c>
      <c r="E60" s="6">
        <v>228000</v>
      </c>
    </row>
    <row r="61" spans="4:6" x14ac:dyDescent="0.25">
      <c r="D61" s="5"/>
      <c r="E61" s="20"/>
      <c r="F61" s="10"/>
    </row>
    <row r="62" spans="4:6" x14ac:dyDescent="0.25">
      <c r="D62" s="13" t="s">
        <v>30</v>
      </c>
      <c r="E62" s="21" t="s">
        <v>35</v>
      </c>
      <c r="F62" s="21" t="s">
        <v>3</v>
      </c>
    </row>
    <row r="63" spans="4:6" x14ac:dyDescent="0.25">
      <c r="D63" s="5" t="s">
        <v>31</v>
      </c>
      <c r="E63" s="22">
        <v>4</v>
      </c>
      <c r="F63" s="26">
        <v>150000</v>
      </c>
    </row>
    <row r="64" spans="4:6" x14ac:dyDescent="0.25">
      <c r="D64" s="5" t="s">
        <v>34</v>
      </c>
      <c r="E64" s="23">
        <v>8</v>
      </c>
      <c r="F64" s="26">
        <v>360000</v>
      </c>
    </row>
    <row r="65" spans="4:6" x14ac:dyDescent="0.25">
      <c r="D65" s="5" t="s">
        <v>32</v>
      </c>
      <c r="E65" s="23">
        <v>4</v>
      </c>
      <c r="F65" s="4">
        <v>160000</v>
      </c>
    </row>
    <row r="66" spans="4:6" x14ac:dyDescent="0.25">
      <c r="D66" s="9" t="s">
        <v>33</v>
      </c>
      <c r="E66" s="24">
        <v>3</v>
      </c>
      <c r="F66" s="27">
        <v>160000</v>
      </c>
    </row>
    <row r="67" spans="4:6" x14ac:dyDescent="0.25">
      <c r="D67" s="19" t="s">
        <v>36</v>
      </c>
      <c r="E67" s="25">
        <f>SUM(E63:E66)</f>
        <v>19</v>
      </c>
      <c r="F67" s="28">
        <f>SUM(F63:F66)</f>
        <v>830000</v>
      </c>
    </row>
    <row r="69" spans="4:6" x14ac:dyDescent="0.25">
      <c r="D69" s="10"/>
      <c r="E69" s="10"/>
    </row>
    <row r="70" spans="4:6" x14ac:dyDescent="0.25">
      <c r="D70" s="14" t="s">
        <v>26</v>
      </c>
      <c r="E70" s="14"/>
    </row>
    <row r="71" spans="4:6" x14ac:dyDescent="0.25">
      <c r="D71" s="29" t="s">
        <v>37</v>
      </c>
      <c r="E71" s="29">
        <f>F67*2</f>
        <v>1660000</v>
      </c>
    </row>
    <row r="72" spans="4:6" x14ac:dyDescent="0.25">
      <c r="D72" s="8" t="s">
        <v>27</v>
      </c>
      <c r="E72" s="8">
        <f>SUM(E56:E60)</f>
        <v>1053000</v>
      </c>
    </row>
    <row r="73" spans="4:6" x14ac:dyDescent="0.25">
      <c r="D73" s="10" t="s">
        <v>28</v>
      </c>
      <c r="E73" s="10">
        <f>SUM(E50:E52)</f>
        <v>29853082.720328808</v>
      </c>
    </row>
    <row r="74" spans="4:6" ht="31.5" x14ac:dyDescent="0.5">
      <c r="D74" s="32" t="s">
        <v>29</v>
      </c>
      <c r="E74" s="32">
        <f>SUM(E71:E73)</f>
        <v>32566082.720328808</v>
      </c>
    </row>
  </sheetData>
  <mergeCells count="3">
    <mergeCell ref="D13:H13"/>
    <mergeCell ref="D15:H15"/>
    <mergeCell ref="D17:H20"/>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F920D-7156-421D-A873-56D91D8AAAFC}">
  <dimension ref="E5:AA36"/>
  <sheetViews>
    <sheetView zoomScale="84" zoomScaleNormal="84" workbookViewId="0">
      <selection activeCell="AA10" sqref="AA10"/>
    </sheetView>
  </sheetViews>
  <sheetFormatPr baseColWidth="10" defaultRowHeight="15" x14ac:dyDescent="0.25"/>
  <cols>
    <col min="5" max="5" width="7" customWidth="1"/>
    <col min="6" max="6" width="13.28515625" customWidth="1"/>
    <col min="7" max="7" width="10.5703125" customWidth="1"/>
    <col min="9" max="9" width="19.28515625" customWidth="1"/>
    <col min="10" max="10" width="6" customWidth="1"/>
    <col min="11" max="11" width="7.140625" hidden="1" customWidth="1"/>
    <col min="12" max="12" width="6" customWidth="1"/>
    <col min="13" max="13" width="0.28515625" customWidth="1"/>
    <col min="14" max="14" width="11.42578125" hidden="1" customWidth="1"/>
    <col min="15" max="15" width="5" customWidth="1"/>
    <col min="16" max="16" width="8.5703125" hidden="1" customWidth="1"/>
    <col min="17" max="17" width="4.7109375" hidden="1" customWidth="1"/>
    <col min="18" max="18" width="4.5703125" customWidth="1"/>
    <col min="19" max="19" width="0.28515625" customWidth="1"/>
    <col min="20" max="20" width="11.42578125" hidden="1" customWidth="1"/>
    <col min="22" max="22" width="1.85546875" customWidth="1"/>
    <col min="24" max="24" width="7.140625" customWidth="1"/>
  </cols>
  <sheetData>
    <row r="5" spans="5:26" ht="15.75" thickBot="1" x14ac:dyDescent="0.3"/>
    <row r="6" spans="5:26" ht="15.75" thickBot="1" x14ac:dyDescent="0.3">
      <c r="E6" s="138" t="s">
        <v>124</v>
      </c>
      <c r="F6" s="139"/>
      <c r="G6" s="139"/>
      <c r="H6" s="139"/>
      <c r="I6" s="139"/>
      <c r="J6" s="139"/>
      <c r="K6" s="139"/>
      <c r="L6" s="139"/>
      <c r="M6" s="139"/>
      <c r="N6" s="139"/>
      <c r="O6" s="139"/>
      <c r="P6" s="139"/>
      <c r="Q6" s="139"/>
      <c r="R6" s="139"/>
      <c r="S6" s="139"/>
      <c r="T6" s="139"/>
      <c r="U6" s="139"/>
      <c r="V6" s="139"/>
      <c r="W6" s="139"/>
      <c r="X6" s="140"/>
    </row>
    <row r="7" spans="5:26" ht="15.75" customHeight="1" thickBot="1" x14ac:dyDescent="0.3">
      <c r="E7" s="46" t="s">
        <v>56</v>
      </c>
      <c r="F7" s="46" t="s">
        <v>57</v>
      </c>
      <c r="G7" s="46" t="s">
        <v>58</v>
      </c>
      <c r="H7" s="46" t="s">
        <v>59</v>
      </c>
      <c r="I7" s="46" t="s">
        <v>60</v>
      </c>
      <c r="J7" s="49" t="s">
        <v>61</v>
      </c>
      <c r="K7" s="50"/>
      <c r="L7" s="50"/>
      <c r="M7" s="50"/>
      <c r="N7" s="50"/>
      <c r="O7" s="50"/>
      <c r="P7" s="50"/>
      <c r="Q7" s="50"/>
      <c r="R7" s="50"/>
      <c r="S7" s="50"/>
      <c r="T7" s="51"/>
      <c r="U7" s="52" t="s">
        <v>62</v>
      </c>
      <c r="V7" s="53"/>
      <c r="W7" s="52" t="s">
        <v>63</v>
      </c>
      <c r="X7" s="53"/>
    </row>
    <row r="8" spans="5:26" ht="15.75" thickBot="1" x14ac:dyDescent="0.3">
      <c r="E8" s="45"/>
      <c r="F8" s="45"/>
      <c r="G8" s="45"/>
      <c r="H8" s="45"/>
      <c r="I8" s="45"/>
      <c r="J8" s="49" t="s">
        <v>64</v>
      </c>
      <c r="K8" s="51"/>
      <c r="L8" s="49" t="s">
        <v>64</v>
      </c>
      <c r="M8" s="50"/>
      <c r="N8" s="51"/>
      <c r="O8" s="49" t="s">
        <v>64</v>
      </c>
      <c r="P8" s="50"/>
      <c r="Q8" s="51"/>
      <c r="R8" s="49" t="s">
        <v>64</v>
      </c>
      <c r="S8" s="50"/>
      <c r="T8" s="51"/>
      <c r="U8" s="54"/>
      <c r="V8" s="48"/>
      <c r="W8" s="54"/>
      <c r="X8" s="48"/>
    </row>
    <row r="9" spans="5:26" ht="15.75" thickBot="1" x14ac:dyDescent="0.3">
      <c r="E9" s="47"/>
      <c r="F9" s="47"/>
      <c r="G9" s="47"/>
      <c r="H9" s="47"/>
      <c r="I9" s="47"/>
      <c r="J9" s="49">
        <v>1</v>
      </c>
      <c r="K9" s="51"/>
      <c r="L9" s="49">
        <v>2</v>
      </c>
      <c r="M9" s="50"/>
      <c r="N9" s="51"/>
      <c r="O9" s="49">
        <v>3</v>
      </c>
      <c r="P9" s="50"/>
      <c r="Q9" s="51"/>
      <c r="R9" s="49">
        <v>4</v>
      </c>
      <c r="S9" s="50"/>
      <c r="T9" s="51"/>
      <c r="U9" s="55"/>
      <c r="V9" s="56"/>
      <c r="W9" s="55"/>
      <c r="X9" s="56"/>
    </row>
    <row r="10" spans="5:26" ht="51.75" thickBot="1" x14ac:dyDescent="0.3">
      <c r="E10" s="58" t="s">
        <v>65</v>
      </c>
      <c r="F10" s="125" t="s">
        <v>101</v>
      </c>
      <c r="G10" s="126" t="s">
        <v>66</v>
      </c>
      <c r="H10" s="126" t="s">
        <v>67</v>
      </c>
      <c r="I10" s="127" t="s">
        <v>104</v>
      </c>
      <c r="J10" s="78"/>
      <c r="K10" s="79"/>
      <c r="L10" s="68"/>
      <c r="M10" s="91"/>
      <c r="N10" s="69"/>
      <c r="O10" s="68"/>
      <c r="P10" s="91"/>
      <c r="Q10" s="69"/>
      <c r="R10" s="61"/>
      <c r="S10" s="62"/>
      <c r="T10" s="63"/>
      <c r="U10" s="66">
        <v>150000</v>
      </c>
      <c r="V10" s="67"/>
      <c r="W10" s="61" t="s">
        <v>68</v>
      </c>
      <c r="X10" s="63"/>
    </row>
    <row r="11" spans="5:26" ht="51.75" thickBot="1" x14ac:dyDescent="0.3">
      <c r="E11" s="57"/>
      <c r="F11" s="42" t="s">
        <v>100</v>
      </c>
      <c r="G11" s="126" t="s">
        <v>66</v>
      </c>
      <c r="H11" s="126" t="s">
        <v>67</v>
      </c>
      <c r="I11" s="130" t="s">
        <v>105</v>
      </c>
      <c r="J11" s="78"/>
      <c r="K11" s="79"/>
      <c r="L11" s="61"/>
      <c r="M11" s="62"/>
      <c r="N11" s="63"/>
      <c r="O11" s="111"/>
      <c r="P11" s="118"/>
      <c r="Q11" s="112"/>
      <c r="R11" s="61"/>
      <c r="S11" s="62"/>
      <c r="T11" s="63"/>
      <c r="U11" s="66">
        <v>360000</v>
      </c>
      <c r="V11" s="67"/>
      <c r="W11" s="61" t="s">
        <v>68</v>
      </c>
      <c r="X11" s="63"/>
      <c r="Y11" s="119"/>
      <c r="Z11" s="120"/>
    </row>
    <row r="12" spans="5:26" ht="60.75" customHeight="1" x14ac:dyDescent="0.25">
      <c r="E12" s="57"/>
      <c r="F12" s="58" t="s">
        <v>102</v>
      </c>
      <c r="G12" s="128" t="s">
        <v>66</v>
      </c>
      <c r="H12" s="128" t="s">
        <v>67</v>
      </c>
      <c r="I12" s="132" t="s">
        <v>106</v>
      </c>
      <c r="J12" s="92"/>
      <c r="K12" s="94"/>
      <c r="L12" s="68"/>
      <c r="M12" s="91"/>
      <c r="N12" s="69"/>
      <c r="O12" s="113"/>
      <c r="P12" s="117"/>
      <c r="Q12" s="114"/>
      <c r="R12" s="68"/>
      <c r="S12" s="91"/>
      <c r="T12" s="69"/>
      <c r="U12" s="72">
        <v>160000</v>
      </c>
      <c r="V12" s="73"/>
      <c r="W12" s="68" t="s">
        <v>68</v>
      </c>
      <c r="X12" s="69"/>
      <c r="Y12" s="119"/>
      <c r="Z12" s="120"/>
    </row>
    <row r="13" spans="5:26" ht="15.75" customHeight="1" thickBot="1" x14ac:dyDescent="0.3">
      <c r="E13" s="57"/>
      <c r="F13" s="59"/>
      <c r="G13" s="129"/>
      <c r="H13" s="129"/>
      <c r="I13" s="131"/>
      <c r="J13" s="95"/>
      <c r="K13" s="96"/>
      <c r="L13" s="70"/>
      <c r="M13" s="60"/>
      <c r="N13" s="71"/>
      <c r="O13" s="115"/>
      <c r="P13" s="43"/>
      <c r="Q13" s="116"/>
      <c r="R13" s="70"/>
      <c r="S13" s="60"/>
      <c r="T13" s="71"/>
      <c r="U13" s="74"/>
      <c r="V13" s="75"/>
      <c r="W13" s="70"/>
      <c r="X13" s="71"/>
      <c r="Y13" s="119"/>
      <c r="Z13" s="120"/>
    </row>
    <row r="14" spans="5:26" ht="64.5" thickBot="1" x14ac:dyDescent="0.3">
      <c r="E14" s="59"/>
      <c r="F14" s="42" t="s">
        <v>103</v>
      </c>
      <c r="G14" s="126" t="s">
        <v>66</v>
      </c>
      <c r="H14" s="126" t="s">
        <v>67</v>
      </c>
      <c r="I14" s="133" t="s">
        <v>107</v>
      </c>
      <c r="J14" s="109"/>
      <c r="K14" s="110"/>
      <c r="L14" s="64"/>
      <c r="M14" s="76"/>
      <c r="N14" s="65"/>
      <c r="O14" s="64"/>
      <c r="P14" s="76"/>
      <c r="Q14" s="65"/>
      <c r="R14" s="64"/>
      <c r="S14" s="76"/>
      <c r="T14" s="65"/>
      <c r="U14" s="66">
        <v>160000</v>
      </c>
      <c r="V14" s="67"/>
      <c r="W14" s="61" t="s">
        <v>68</v>
      </c>
      <c r="X14" s="63"/>
      <c r="Y14" s="121"/>
      <c r="Z14" s="121"/>
    </row>
    <row r="15" spans="5:26" ht="64.5" thickBot="1" x14ac:dyDescent="0.3">
      <c r="E15" s="58" t="s">
        <v>69</v>
      </c>
      <c r="F15" s="42" t="s">
        <v>70</v>
      </c>
      <c r="G15" s="126" t="s">
        <v>66</v>
      </c>
      <c r="H15" s="126" t="s">
        <v>108</v>
      </c>
      <c r="I15" s="126" t="s">
        <v>71</v>
      </c>
      <c r="J15" s="78"/>
      <c r="K15" s="79"/>
      <c r="L15" s="78"/>
      <c r="M15" s="80"/>
      <c r="N15" s="79"/>
      <c r="O15" s="61"/>
      <c r="P15" s="62"/>
      <c r="Q15" s="63"/>
      <c r="R15" s="61"/>
      <c r="S15" s="62"/>
      <c r="T15" s="63"/>
      <c r="U15" s="81" t="s">
        <v>72</v>
      </c>
      <c r="V15" s="82"/>
      <c r="W15" s="134" t="s">
        <v>109</v>
      </c>
      <c r="X15" s="135"/>
      <c r="Y15" s="122"/>
      <c r="Z15" s="122"/>
    </row>
    <row r="16" spans="5:26" ht="64.5" thickBot="1" x14ac:dyDescent="0.3">
      <c r="E16" s="57"/>
      <c r="F16" s="44" t="s">
        <v>73</v>
      </c>
      <c r="G16" s="126" t="s">
        <v>66</v>
      </c>
      <c r="H16" s="126" t="s">
        <v>120</v>
      </c>
      <c r="I16" s="126" t="s">
        <v>74</v>
      </c>
      <c r="J16" s="78"/>
      <c r="K16" s="79"/>
      <c r="L16" s="78"/>
      <c r="M16" s="80"/>
      <c r="N16" s="79"/>
      <c r="O16" s="61"/>
      <c r="P16" s="62"/>
      <c r="Q16" s="63"/>
      <c r="R16" s="61"/>
      <c r="S16" s="62"/>
      <c r="T16" s="63"/>
      <c r="U16" s="66">
        <v>29853083</v>
      </c>
      <c r="V16" s="63"/>
      <c r="W16" s="61" t="s">
        <v>110</v>
      </c>
      <c r="X16" s="63"/>
      <c r="Y16" s="121"/>
      <c r="Z16" s="121"/>
    </row>
    <row r="17" spans="5:26" ht="64.5" thickBot="1" x14ac:dyDescent="0.3">
      <c r="E17" s="57"/>
      <c r="F17" s="42" t="s">
        <v>75</v>
      </c>
      <c r="G17" s="126" t="s">
        <v>66</v>
      </c>
      <c r="H17" s="126" t="s">
        <v>120</v>
      </c>
      <c r="I17" s="126" t="s">
        <v>76</v>
      </c>
      <c r="J17" s="78"/>
      <c r="K17" s="79"/>
      <c r="L17" s="78"/>
      <c r="M17" s="80"/>
      <c r="N17" s="79"/>
      <c r="O17" s="61"/>
      <c r="P17" s="62"/>
      <c r="Q17" s="63"/>
      <c r="R17" s="86"/>
      <c r="S17" s="87"/>
      <c r="T17" s="88"/>
      <c r="U17" s="81"/>
      <c r="V17" s="82"/>
      <c r="W17" s="61" t="s">
        <v>77</v>
      </c>
      <c r="X17" s="63"/>
      <c r="Y17" s="121"/>
      <c r="Z17" s="121"/>
    </row>
    <row r="18" spans="5:26" ht="64.5" thickBot="1" x14ac:dyDescent="0.3">
      <c r="E18" s="57"/>
      <c r="F18" s="42" t="s">
        <v>78</v>
      </c>
      <c r="G18" s="126" t="s">
        <v>66</v>
      </c>
      <c r="H18" s="126" t="s">
        <v>120</v>
      </c>
      <c r="I18" s="126" t="s">
        <v>79</v>
      </c>
      <c r="J18" s="78"/>
      <c r="K18" s="79"/>
      <c r="L18" s="78"/>
      <c r="M18" s="80"/>
      <c r="N18" s="79"/>
      <c r="O18" s="61"/>
      <c r="P18" s="62"/>
      <c r="Q18" s="63"/>
      <c r="R18" s="86"/>
      <c r="S18" s="87"/>
      <c r="T18" s="88"/>
      <c r="U18" s="89"/>
      <c r="V18" s="90"/>
      <c r="W18" s="83" t="s">
        <v>111</v>
      </c>
      <c r="X18" s="84"/>
      <c r="Y18" s="122"/>
      <c r="Z18" s="122"/>
    </row>
    <row r="19" spans="5:26" ht="64.5" thickBot="1" x14ac:dyDescent="0.3">
      <c r="E19" s="59"/>
      <c r="F19" s="42" t="s">
        <v>80</v>
      </c>
      <c r="G19" s="126" t="s">
        <v>66</v>
      </c>
      <c r="H19" s="126" t="s">
        <v>120</v>
      </c>
      <c r="I19" s="126" t="s">
        <v>81</v>
      </c>
      <c r="J19" s="78"/>
      <c r="K19" s="79"/>
      <c r="L19" s="78"/>
      <c r="M19" s="80"/>
      <c r="N19" s="79"/>
      <c r="O19" s="61"/>
      <c r="P19" s="62"/>
      <c r="Q19" s="63"/>
      <c r="R19" s="86"/>
      <c r="S19" s="87"/>
      <c r="T19" s="88"/>
      <c r="U19" s="89" t="s">
        <v>72</v>
      </c>
      <c r="V19" s="90"/>
      <c r="W19" s="83" t="s">
        <v>112</v>
      </c>
      <c r="X19" s="84"/>
      <c r="Y19" s="122"/>
      <c r="Z19" s="122"/>
    </row>
    <row r="20" spans="5:26" ht="60.75" customHeight="1" x14ac:dyDescent="0.25">
      <c r="E20" s="58" t="s">
        <v>82</v>
      </c>
      <c r="F20" s="58" t="s">
        <v>83</v>
      </c>
      <c r="G20" s="128" t="s">
        <v>66</v>
      </c>
      <c r="H20" s="128" t="s">
        <v>121</v>
      </c>
      <c r="I20" s="128" t="s">
        <v>84</v>
      </c>
      <c r="J20" s="68"/>
      <c r="K20" s="69"/>
      <c r="L20" s="68"/>
      <c r="M20" s="91"/>
      <c r="N20" s="69"/>
      <c r="O20" s="92"/>
      <c r="P20" s="93"/>
      <c r="Q20" s="94"/>
      <c r="R20" s="97"/>
      <c r="S20" s="98"/>
      <c r="T20" s="99"/>
      <c r="U20" s="102"/>
      <c r="V20" s="103"/>
      <c r="W20" s="68" t="s">
        <v>113</v>
      </c>
      <c r="X20" s="69"/>
      <c r="Y20" s="119"/>
      <c r="Z20" s="119"/>
    </row>
    <row r="21" spans="5:26" ht="15.75" thickBot="1" x14ac:dyDescent="0.3">
      <c r="E21" s="57"/>
      <c r="F21" s="59"/>
      <c r="G21" s="129"/>
      <c r="H21" s="129"/>
      <c r="I21" s="129"/>
      <c r="J21" s="70"/>
      <c r="K21" s="71"/>
      <c r="L21" s="70"/>
      <c r="M21" s="60"/>
      <c r="N21" s="71"/>
      <c r="O21" s="95"/>
      <c r="P21" s="77"/>
      <c r="Q21" s="96"/>
      <c r="R21" s="100"/>
      <c r="S21" s="85"/>
      <c r="T21" s="101"/>
      <c r="U21" s="104"/>
      <c r="V21" s="105"/>
      <c r="W21" s="70"/>
      <c r="X21" s="71"/>
      <c r="Y21" s="119"/>
      <c r="Z21" s="119"/>
    </row>
    <row r="22" spans="5:26" ht="60.75" customHeight="1" x14ac:dyDescent="0.25">
      <c r="E22" s="57"/>
      <c r="F22" s="58" t="s">
        <v>85</v>
      </c>
      <c r="G22" s="128" t="s">
        <v>66</v>
      </c>
      <c r="H22" s="128" t="s">
        <v>122</v>
      </c>
      <c r="I22" s="128" t="s">
        <v>86</v>
      </c>
      <c r="J22" s="68"/>
      <c r="K22" s="69"/>
      <c r="L22" s="68"/>
      <c r="M22" s="91"/>
      <c r="N22" s="69"/>
      <c r="O22" s="92"/>
      <c r="P22" s="93"/>
      <c r="Q22" s="94"/>
      <c r="R22" s="97"/>
      <c r="S22" s="98"/>
      <c r="T22" s="99"/>
      <c r="U22" s="136">
        <v>1053000</v>
      </c>
      <c r="V22" s="99"/>
      <c r="W22" s="68" t="s">
        <v>114</v>
      </c>
      <c r="X22" s="69"/>
      <c r="Y22" s="119"/>
      <c r="Z22" s="119"/>
    </row>
    <row r="23" spans="5:26" ht="15.75" thickBot="1" x14ac:dyDescent="0.3">
      <c r="E23" s="57"/>
      <c r="F23" s="59"/>
      <c r="G23" s="129"/>
      <c r="H23" s="129"/>
      <c r="I23" s="129"/>
      <c r="J23" s="70"/>
      <c r="K23" s="71"/>
      <c r="L23" s="70"/>
      <c r="M23" s="60"/>
      <c r="N23" s="71"/>
      <c r="O23" s="95"/>
      <c r="P23" s="77"/>
      <c r="Q23" s="96"/>
      <c r="R23" s="100"/>
      <c r="S23" s="85"/>
      <c r="T23" s="101"/>
      <c r="U23" s="100"/>
      <c r="V23" s="101"/>
      <c r="W23" s="70"/>
      <c r="X23" s="71"/>
      <c r="Y23" s="119"/>
      <c r="Z23" s="119"/>
    </row>
    <row r="24" spans="5:26" ht="48" customHeight="1" x14ac:dyDescent="0.25">
      <c r="E24" s="57"/>
      <c r="F24" s="58" t="s">
        <v>87</v>
      </c>
      <c r="G24" s="128" t="s">
        <v>66</v>
      </c>
      <c r="H24" s="128" t="s">
        <v>122</v>
      </c>
      <c r="I24" s="128" t="s">
        <v>88</v>
      </c>
      <c r="J24" s="68"/>
      <c r="K24" s="69"/>
      <c r="L24" s="68"/>
      <c r="M24" s="91"/>
      <c r="N24" s="69"/>
      <c r="O24" s="92"/>
      <c r="P24" s="93"/>
      <c r="Q24" s="94"/>
      <c r="R24" s="97"/>
      <c r="S24" s="98"/>
      <c r="T24" s="99"/>
      <c r="U24" s="102"/>
      <c r="V24" s="103"/>
      <c r="W24" s="68" t="s">
        <v>115</v>
      </c>
      <c r="X24" s="69"/>
      <c r="Y24" s="119"/>
      <c r="Z24" s="119"/>
    </row>
    <row r="25" spans="5:26" ht="15.75" thickBot="1" x14ac:dyDescent="0.3">
      <c r="E25" s="57"/>
      <c r="F25" s="59"/>
      <c r="G25" s="129"/>
      <c r="H25" s="129"/>
      <c r="I25" s="129"/>
      <c r="J25" s="70"/>
      <c r="K25" s="71"/>
      <c r="L25" s="70"/>
      <c r="M25" s="60"/>
      <c r="N25" s="71"/>
      <c r="O25" s="95"/>
      <c r="P25" s="77"/>
      <c r="Q25" s="96"/>
      <c r="R25" s="100"/>
      <c r="S25" s="85"/>
      <c r="T25" s="101"/>
      <c r="U25" s="104"/>
      <c r="V25" s="105"/>
      <c r="W25" s="70"/>
      <c r="X25" s="71"/>
      <c r="Y25" s="119"/>
      <c r="Z25" s="119"/>
    </row>
    <row r="26" spans="5:26" ht="60.75" customHeight="1" x14ac:dyDescent="0.25">
      <c r="E26" s="57"/>
      <c r="F26" s="58" t="s">
        <v>89</v>
      </c>
      <c r="G26" s="128" t="s">
        <v>66</v>
      </c>
      <c r="H26" s="128" t="s">
        <v>122</v>
      </c>
      <c r="I26" s="128" t="s">
        <v>90</v>
      </c>
      <c r="J26" s="68"/>
      <c r="K26" s="69"/>
      <c r="L26" s="68"/>
      <c r="M26" s="91"/>
      <c r="N26" s="69"/>
      <c r="O26" s="92"/>
      <c r="P26" s="93"/>
      <c r="Q26" s="94"/>
      <c r="R26" s="97"/>
      <c r="S26" s="98"/>
      <c r="T26" s="99"/>
      <c r="U26" s="102"/>
      <c r="V26" s="103"/>
      <c r="W26" s="68" t="s">
        <v>116</v>
      </c>
      <c r="X26" s="69"/>
      <c r="Y26" s="119"/>
      <c r="Z26" s="119"/>
    </row>
    <row r="27" spans="5:26" ht="15.75" thickBot="1" x14ac:dyDescent="0.3">
      <c r="E27" s="57"/>
      <c r="F27" s="59"/>
      <c r="G27" s="129"/>
      <c r="H27" s="129"/>
      <c r="I27" s="129"/>
      <c r="J27" s="70"/>
      <c r="K27" s="71"/>
      <c r="L27" s="70"/>
      <c r="M27" s="60"/>
      <c r="N27" s="71"/>
      <c r="O27" s="95"/>
      <c r="P27" s="77"/>
      <c r="Q27" s="96"/>
      <c r="R27" s="100"/>
      <c r="S27" s="85"/>
      <c r="T27" s="101"/>
      <c r="U27" s="104"/>
      <c r="V27" s="105"/>
      <c r="W27" s="70"/>
      <c r="X27" s="71"/>
      <c r="Y27" s="119"/>
      <c r="Z27" s="119"/>
    </row>
    <row r="28" spans="5:26" ht="60.75" customHeight="1" x14ac:dyDescent="0.25">
      <c r="E28" s="57"/>
      <c r="F28" s="58" t="s">
        <v>91</v>
      </c>
      <c r="G28" s="128" t="s">
        <v>66</v>
      </c>
      <c r="H28" s="128" t="s">
        <v>123</v>
      </c>
      <c r="I28" s="128" t="s">
        <v>92</v>
      </c>
      <c r="J28" s="68"/>
      <c r="K28" s="69"/>
      <c r="L28" s="68"/>
      <c r="M28" s="91"/>
      <c r="N28" s="69"/>
      <c r="O28" s="92"/>
      <c r="P28" s="93"/>
      <c r="Q28" s="94"/>
      <c r="R28" s="97"/>
      <c r="S28" s="98"/>
      <c r="T28" s="99"/>
      <c r="U28" s="102"/>
      <c r="V28" s="103"/>
      <c r="W28" s="68" t="s">
        <v>117</v>
      </c>
      <c r="X28" s="69"/>
      <c r="Y28" s="119"/>
      <c r="Z28" s="119"/>
    </row>
    <row r="29" spans="5:26" ht="15.75" thickBot="1" x14ac:dyDescent="0.3">
      <c r="E29" s="59"/>
      <c r="F29" s="59"/>
      <c r="G29" s="129"/>
      <c r="H29" s="129"/>
      <c r="I29" s="129"/>
      <c r="J29" s="70"/>
      <c r="K29" s="71"/>
      <c r="L29" s="70"/>
      <c r="M29" s="60"/>
      <c r="N29" s="71"/>
      <c r="O29" s="95"/>
      <c r="P29" s="77"/>
      <c r="Q29" s="96"/>
      <c r="R29" s="100"/>
      <c r="S29" s="85"/>
      <c r="T29" s="101"/>
      <c r="U29" s="104"/>
      <c r="V29" s="105"/>
      <c r="W29" s="70"/>
      <c r="X29" s="71"/>
      <c r="Y29" s="119"/>
      <c r="Z29" s="119"/>
    </row>
    <row r="30" spans="5:26" ht="73.5" customHeight="1" x14ac:dyDescent="0.25">
      <c r="E30" s="58" t="s">
        <v>93</v>
      </c>
      <c r="F30" s="58" t="s">
        <v>94</v>
      </c>
      <c r="G30" s="128" t="s">
        <v>66</v>
      </c>
      <c r="H30" s="128" t="s">
        <v>123</v>
      </c>
      <c r="I30" s="128" t="s">
        <v>95</v>
      </c>
      <c r="J30" s="68"/>
      <c r="K30" s="69"/>
      <c r="L30" s="68"/>
      <c r="M30" s="91"/>
      <c r="N30" s="69"/>
      <c r="O30" s="92"/>
      <c r="P30" s="93"/>
      <c r="Q30" s="94"/>
      <c r="R30" s="92"/>
      <c r="S30" s="93"/>
      <c r="T30" s="94"/>
      <c r="U30" s="102"/>
      <c r="V30" s="103"/>
      <c r="W30" s="68" t="s">
        <v>118</v>
      </c>
      <c r="X30" s="69"/>
      <c r="Y30" s="119"/>
      <c r="Z30" s="119"/>
    </row>
    <row r="31" spans="5:26" ht="15.75" thickBot="1" x14ac:dyDescent="0.3">
      <c r="E31" s="57"/>
      <c r="F31" s="59"/>
      <c r="G31" s="129"/>
      <c r="H31" s="129"/>
      <c r="I31" s="129"/>
      <c r="J31" s="70"/>
      <c r="K31" s="71"/>
      <c r="L31" s="70"/>
      <c r="M31" s="60"/>
      <c r="N31" s="71"/>
      <c r="O31" s="95"/>
      <c r="P31" s="77"/>
      <c r="Q31" s="96"/>
      <c r="R31" s="95"/>
      <c r="S31" s="77"/>
      <c r="T31" s="96"/>
      <c r="U31" s="104"/>
      <c r="V31" s="105"/>
      <c r="W31" s="70"/>
      <c r="X31" s="71"/>
      <c r="Y31" s="119"/>
      <c r="Z31" s="119"/>
    </row>
    <row r="32" spans="5:26" ht="60.75" customHeight="1" x14ac:dyDescent="0.25">
      <c r="E32" s="57"/>
      <c r="F32" s="58" t="s">
        <v>96</v>
      </c>
      <c r="G32" s="128" t="s">
        <v>66</v>
      </c>
      <c r="H32" s="128" t="s">
        <v>123</v>
      </c>
      <c r="I32" s="128" t="s">
        <v>97</v>
      </c>
      <c r="J32" s="68"/>
      <c r="K32" s="69"/>
      <c r="L32" s="68"/>
      <c r="M32" s="91"/>
      <c r="N32" s="69"/>
      <c r="O32" s="92"/>
      <c r="P32" s="93"/>
      <c r="Q32" s="94"/>
      <c r="R32" s="92"/>
      <c r="S32" s="93"/>
      <c r="T32" s="94"/>
      <c r="U32" s="102"/>
      <c r="V32" s="103"/>
      <c r="W32" s="68" t="s">
        <v>119</v>
      </c>
      <c r="X32" s="69"/>
      <c r="Y32" s="119"/>
      <c r="Z32" s="119"/>
    </row>
    <row r="33" spans="5:27" ht="15.75" thickBot="1" x14ac:dyDescent="0.3">
      <c r="E33" s="57"/>
      <c r="F33" s="59"/>
      <c r="G33" s="129"/>
      <c r="H33" s="129"/>
      <c r="I33" s="129"/>
      <c r="J33" s="70"/>
      <c r="K33" s="71"/>
      <c r="L33" s="70"/>
      <c r="M33" s="60"/>
      <c r="N33" s="71"/>
      <c r="O33" s="95"/>
      <c r="P33" s="77"/>
      <c r="Q33" s="96"/>
      <c r="R33" s="95"/>
      <c r="S33" s="77"/>
      <c r="T33" s="96"/>
      <c r="U33" s="104"/>
      <c r="V33" s="105"/>
      <c r="W33" s="70"/>
      <c r="X33" s="71"/>
      <c r="Y33" s="119"/>
      <c r="Z33" s="119"/>
    </row>
    <row r="34" spans="5:27" ht="48" customHeight="1" x14ac:dyDescent="0.25">
      <c r="E34" s="57"/>
      <c r="F34" s="58" t="s">
        <v>98</v>
      </c>
      <c r="G34" s="128" t="s">
        <v>66</v>
      </c>
      <c r="H34" s="128" t="s">
        <v>123</v>
      </c>
      <c r="I34" s="128" t="s">
        <v>99</v>
      </c>
      <c r="J34" s="68"/>
      <c r="K34" s="69"/>
      <c r="L34" s="68"/>
      <c r="M34" s="91"/>
      <c r="N34" s="69"/>
      <c r="O34" s="92"/>
      <c r="P34" s="93"/>
      <c r="Q34" s="94"/>
      <c r="R34" s="92"/>
      <c r="S34" s="93"/>
      <c r="T34" s="94"/>
      <c r="U34" s="102"/>
      <c r="V34" s="103"/>
      <c r="W34" s="68"/>
      <c r="X34" s="69"/>
      <c r="Y34" s="119"/>
      <c r="Z34" s="141"/>
      <c r="AA34" s="141"/>
    </row>
    <row r="35" spans="5:27" ht="15.75" thickBot="1" x14ac:dyDescent="0.3">
      <c r="E35" s="59"/>
      <c r="F35" s="59"/>
      <c r="G35" s="129"/>
      <c r="H35" s="129"/>
      <c r="I35" s="129"/>
      <c r="J35" s="70"/>
      <c r="K35" s="71"/>
      <c r="L35" s="70"/>
      <c r="M35" s="60"/>
      <c r="N35" s="71"/>
      <c r="O35" s="95"/>
      <c r="P35" s="77"/>
      <c r="Q35" s="96"/>
      <c r="R35" s="95"/>
      <c r="S35" s="77"/>
      <c r="T35" s="96"/>
      <c r="U35" s="104"/>
      <c r="V35" s="105"/>
      <c r="W35" s="70"/>
      <c r="X35" s="71"/>
      <c r="Y35" s="119"/>
      <c r="Z35" s="119"/>
    </row>
    <row r="36" spans="5:27" ht="15.75" thickBot="1" x14ac:dyDescent="0.3">
      <c r="E36" s="106" t="s">
        <v>29</v>
      </c>
      <c r="F36" s="107"/>
      <c r="G36" s="107"/>
      <c r="H36" s="107"/>
      <c r="I36" s="108"/>
      <c r="J36" s="137">
        <v>32566083</v>
      </c>
      <c r="K36" s="123"/>
      <c r="L36" s="123"/>
      <c r="M36" s="123"/>
      <c r="N36" s="123"/>
      <c r="O36" s="123"/>
      <c r="P36" s="123"/>
      <c r="Q36" s="123"/>
      <c r="R36" s="123"/>
      <c r="S36" s="123"/>
      <c r="T36" s="123"/>
      <c r="U36" s="123"/>
      <c r="V36" s="123"/>
      <c r="W36" s="123"/>
      <c r="X36" s="124"/>
    </row>
  </sheetData>
  <mergeCells count="158">
    <mergeCell ref="J36:X36"/>
    <mergeCell ref="J7:T7"/>
    <mergeCell ref="U11:V11"/>
    <mergeCell ref="U12:V13"/>
    <mergeCell ref="E6:X6"/>
    <mergeCell ref="W11:X11"/>
    <mergeCell ref="W12:X13"/>
    <mergeCell ref="U34:V35"/>
    <mergeCell ref="W34:X35"/>
    <mergeCell ref="E36:I36"/>
    <mergeCell ref="J10:K10"/>
    <mergeCell ref="J11:K11"/>
    <mergeCell ref="J12:K13"/>
    <mergeCell ref="L11:N11"/>
    <mergeCell ref="W32:X33"/>
    <mergeCell ref="F34:F35"/>
    <mergeCell ref="G34:G35"/>
    <mergeCell ref="H34:H35"/>
    <mergeCell ref="I34:I35"/>
    <mergeCell ref="J34:K35"/>
    <mergeCell ref="L34:N35"/>
    <mergeCell ref="O34:Q35"/>
    <mergeCell ref="R34:T35"/>
    <mergeCell ref="F32:F33"/>
    <mergeCell ref="G32:G33"/>
    <mergeCell ref="H32:H33"/>
    <mergeCell ref="I32:I33"/>
    <mergeCell ref="J32:K33"/>
    <mergeCell ref="L32:N33"/>
    <mergeCell ref="O32:Q33"/>
    <mergeCell ref="R32:T33"/>
    <mergeCell ref="U32:V33"/>
    <mergeCell ref="J30:K31"/>
    <mergeCell ref="L30:N31"/>
    <mergeCell ref="O30:Q31"/>
    <mergeCell ref="R30:T31"/>
    <mergeCell ref="U30:V31"/>
    <mergeCell ref="W30:X31"/>
    <mergeCell ref="O28:Q29"/>
    <mergeCell ref="R28:T29"/>
    <mergeCell ref="U28:V29"/>
    <mergeCell ref="W28:X29"/>
    <mergeCell ref="E30:E35"/>
    <mergeCell ref="F30:F31"/>
    <mergeCell ref="G30:G31"/>
    <mergeCell ref="H30:H31"/>
    <mergeCell ref="I30:I31"/>
    <mergeCell ref="F28:F29"/>
    <mergeCell ref="G28:G29"/>
    <mergeCell ref="H28:H29"/>
    <mergeCell ref="I28:I29"/>
    <mergeCell ref="J28:K29"/>
    <mergeCell ref="L28:N29"/>
    <mergeCell ref="L26:N27"/>
    <mergeCell ref="O26:Q27"/>
    <mergeCell ref="R26:T27"/>
    <mergeCell ref="U26:V27"/>
    <mergeCell ref="W26:X27"/>
    <mergeCell ref="O24:Q25"/>
    <mergeCell ref="R24:T25"/>
    <mergeCell ref="U24:V25"/>
    <mergeCell ref="W24:X25"/>
    <mergeCell ref="F26:F27"/>
    <mergeCell ref="G26:G27"/>
    <mergeCell ref="H26:H27"/>
    <mergeCell ref="I26:I27"/>
    <mergeCell ref="J26:K27"/>
    <mergeCell ref="R22:T23"/>
    <mergeCell ref="U22:V23"/>
    <mergeCell ref="W22:X23"/>
    <mergeCell ref="F24:F25"/>
    <mergeCell ref="G24:G25"/>
    <mergeCell ref="H24:H25"/>
    <mergeCell ref="I24:I25"/>
    <mergeCell ref="J24:K25"/>
    <mergeCell ref="L24:N25"/>
    <mergeCell ref="U20:V21"/>
    <mergeCell ref="W20:X21"/>
    <mergeCell ref="F22:F23"/>
    <mergeCell ref="G22:G23"/>
    <mergeCell ref="H22:H23"/>
    <mergeCell ref="I22:I23"/>
    <mergeCell ref="J22:K23"/>
    <mergeCell ref="L22:N23"/>
    <mergeCell ref="O22:Q23"/>
    <mergeCell ref="E20:E29"/>
    <mergeCell ref="F20:F21"/>
    <mergeCell ref="G20:G21"/>
    <mergeCell ref="H20:H21"/>
    <mergeCell ref="I20:I21"/>
    <mergeCell ref="J20:K21"/>
    <mergeCell ref="L20:N21"/>
    <mergeCell ref="O20:Q21"/>
    <mergeCell ref="R20:T21"/>
    <mergeCell ref="J19:K19"/>
    <mergeCell ref="L19:N19"/>
    <mergeCell ref="O19:Q19"/>
    <mergeCell ref="R19:T19"/>
    <mergeCell ref="U19:V19"/>
    <mergeCell ref="W19:X19"/>
    <mergeCell ref="W17:X17"/>
    <mergeCell ref="J18:K18"/>
    <mergeCell ref="L18:N18"/>
    <mergeCell ref="O18:Q18"/>
    <mergeCell ref="R18:T18"/>
    <mergeCell ref="U18:V18"/>
    <mergeCell ref="W18:X18"/>
    <mergeCell ref="J17:K17"/>
    <mergeCell ref="L17:N17"/>
    <mergeCell ref="O17:Q17"/>
    <mergeCell ref="R17:T17"/>
    <mergeCell ref="U17:V17"/>
    <mergeCell ref="L16:N16"/>
    <mergeCell ref="O16:Q16"/>
    <mergeCell ref="R16:T16"/>
    <mergeCell ref="U16:V16"/>
    <mergeCell ref="W16:X16"/>
    <mergeCell ref="W14:X14"/>
    <mergeCell ref="E15:E19"/>
    <mergeCell ref="J15:K15"/>
    <mergeCell ref="L15:N15"/>
    <mergeCell ref="O15:Q15"/>
    <mergeCell ref="R15:T15"/>
    <mergeCell ref="U15:V15"/>
    <mergeCell ref="W15:X15"/>
    <mergeCell ref="J16:K16"/>
    <mergeCell ref="L14:N14"/>
    <mergeCell ref="O14:Q14"/>
    <mergeCell ref="R14:T14"/>
    <mergeCell ref="U14:V14"/>
    <mergeCell ref="R11:T11"/>
    <mergeCell ref="R12:T13"/>
    <mergeCell ref="L12:N13"/>
    <mergeCell ref="W10:X10"/>
    <mergeCell ref="E10:E14"/>
    <mergeCell ref="L10:N10"/>
    <mergeCell ref="O10:Q10"/>
    <mergeCell ref="R10:T10"/>
    <mergeCell ref="U10:V10"/>
    <mergeCell ref="F12:F13"/>
    <mergeCell ref="G12:G13"/>
    <mergeCell ref="H12:H13"/>
    <mergeCell ref="I12:I13"/>
    <mergeCell ref="L8:N8"/>
    <mergeCell ref="O8:Q8"/>
    <mergeCell ref="R8:T8"/>
    <mergeCell ref="J9:K9"/>
    <mergeCell ref="L9:N9"/>
    <mergeCell ref="O9:Q9"/>
    <mergeCell ref="R9:T9"/>
    <mergeCell ref="E7:E9"/>
    <mergeCell ref="F7:F9"/>
    <mergeCell ref="G7:G9"/>
    <mergeCell ref="H7:H9"/>
    <mergeCell ref="I7:I9"/>
    <mergeCell ref="U7:V9"/>
    <mergeCell ref="W7:X9"/>
    <mergeCell ref="J8:K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HSEQ</cp:lastModifiedBy>
  <cp:lastPrinted>2023-06-06T07:00:22Z</cp:lastPrinted>
  <dcterms:created xsi:type="dcterms:W3CDTF">2023-03-22T16:16:26Z</dcterms:created>
  <dcterms:modified xsi:type="dcterms:W3CDTF">2023-06-06T07:00:38Z</dcterms:modified>
</cp:coreProperties>
</file>